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Dragt\OneDrive - MD2C\AAA_MD2C\Offerings\Data Science\Conditionele effecten\products\"/>
    </mc:Choice>
  </mc:AlternateContent>
  <xr:revisionPtr revIDLastSave="5" documentId="8_{002B53A9-A2F8-48E7-8A0D-098ACCF59C65}" xr6:coauthVersionLast="34" xr6:coauthVersionMax="34" xr10:uidLastSave="{804FBE7A-2C15-4BF1-A228-76753AE00FC4}"/>
  <bookViews>
    <workbookView xWindow="0" yWindow="0" windowWidth="20520" windowHeight="8895" tabRatio="696" activeTab="2" xr2:uid="{00000000-000D-0000-FFFF-FFFF00000000}"/>
  </bookViews>
  <sheets>
    <sheet name="Model" sheetId="19" r:id="rId1"/>
    <sheet name="ModerationEffect" sheetId="18" r:id="rId2"/>
    <sheet name="ConditionalEffect" sheetId="15" r:id="rId3"/>
    <sheet name="Sources" sheetId="17" r:id="rId4"/>
  </sheets>
  <definedNames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79017"/>
</workbook>
</file>

<file path=xl/calcChain.xml><?xml version="1.0" encoding="utf-8"?>
<calcChain xmlns="http://schemas.openxmlformats.org/spreadsheetml/2006/main">
  <c r="C47" i="18" l="1"/>
  <c r="C46" i="18"/>
  <c r="E45" i="18"/>
  <c r="D45" i="18"/>
  <c r="B31" i="18"/>
  <c r="B30" i="18"/>
  <c r="C30" i="18" s="1"/>
  <c r="B29" i="18"/>
  <c r="C29" i="18" s="1"/>
  <c r="C28" i="18"/>
  <c r="D28" i="18" s="1"/>
  <c r="D39" i="18" s="1"/>
  <c r="B28" i="18"/>
  <c r="B39" i="18" s="1"/>
  <c r="B27" i="18"/>
  <c r="C27" i="18" s="1"/>
  <c r="B26" i="18"/>
  <c r="B37" i="18" s="1"/>
  <c r="B25" i="18"/>
  <c r="C25" i="18" s="1"/>
  <c r="B24" i="18"/>
  <c r="B35" i="18" s="1"/>
  <c r="B23" i="18"/>
  <c r="C23" i="18" s="1"/>
  <c r="B22" i="18"/>
  <c r="B33" i="18" s="1"/>
  <c r="B1" i="18"/>
  <c r="C24" i="18" l="1"/>
  <c r="D24" i="18" s="1"/>
  <c r="D35" i="18" s="1"/>
  <c r="C26" i="18"/>
  <c r="D26" i="18" s="1"/>
  <c r="D37" i="18" s="1"/>
  <c r="C22" i="18"/>
  <c r="D22" i="18" s="1"/>
  <c r="D33" i="18" s="1"/>
  <c r="D46" i="18" s="1"/>
  <c r="C36" i="18"/>
  <c r="D25" i="18"/>
  <c r="D36" i="18" s="1"/>
  <c r="D23" i="18"/>
  <c r="D34" i="18" s="1"/>
  <c r="C34" i="18"/>
  <c r="D47" i="18"/>
  <c r="E46" i="18"/>
  <c r="C40" i="18"/>
  <c r="D29" i="18"/>
  <c r="D40" i="18" s="1"/>
  <c r="D27" i="18"/>
  <c r="D38" i="18" s="1"/>
  <c r="C38" i="18"/>
  <c r="D30" i="18"/>
  <c r="D41" i="18" s="1"/>
  <c r="E47" i="18" s="1"/>
  <c r="C41" i="18"/>
  <c r="B34" i="18"/>
  <c r="C35" i="18"/>
  <c r="B38" i="18"/>
  <c r="C39" i="18"/>
  <c r="B41" i="18"/>
  <c r="C33" i="18"/>
  <c r="B36" i="18"/>
  <c r="C37" i="18"/>
  <c r="B40" i="18"/>
  <c r="B59" i="15" l="1"/>
  <c r="B84" i="15" s="1"/>
  <c r="B109" i="15" s="1"/>
  <c r="B58" i="15"/>
  <c r="B83" i="15" s="1"/>
  <c r="B57" i="15"/>
  <c r="B82" i="15" s="1"/>
  <c r="C82" i="15" s="1"/>
  <c r="C107" i="15" s="1"/>
  <c r="B56" i="15"/>
  <c r="B81" i="15" s="1"/>
  <c r="B106" i="15" s="1"/>
  <c r="B55" i="15"/>
  <c r="B80" i="15" s="1"/>
  <c r="B105" i="15" s="1"/>
  <c r="B54" i="15"/>
  <c r="B79" i="15" s="1"/>
  <c r="B53" i="15"/>
  <c r="B78" i="15" s="1"/>
  <c r="C78" i="15" s="1"/>
  <c r="C103" i="15" s="1"/>
  <c r="B52" i="15"/>
  <c r="B77" i="15" s="1"/>
  <c r="B102" i="15" s="1"/>
  <c r="B51" i="15"/>
  <c r="B76" i="15" s="1"/>
  <c r="B101" i="15" s="1"/>
  <c r="B50" i="15"/>
  <c r="B75" i="15" s="1"/>
  <c r="B49" i="15"/>
  <c r="B74" i="15" s="1"/>
  <c r="C74" i="15" s="1"/>
  <c r="C99" i="15" s="1"/>
  <c r="B48" i="15"/>
  <c r="B73" i="15" s="1"/>
  <c r="B98" i="15" s="1"/>
  <c r="B47" i="15"/>
  <c r="B72" i="15" s="1"/>
  <c r="B97" i="15" s="1"/>
  <c r="B46" i="15"/>
  <c r="B71" i="15" s="1"/>
  <c r="B45" i="15"/>
  <c r="B70" i="15" s="1"/>
  <c r="C70" i="15" s="1"/>
  <c r="D70" i="15" s="1"/>
  <c r="D95" i="15" s="1"/>
  <c r="B44" i="15"/>
  <c r="B69" i="15" s="1"/>
  <c r="B94" i="15" s="1"/>
  <c r="B43" i="15"/>
  <c r="B68" i="15" s="1"/>
  <c r="B93" i="15" s="1"/>
  <c r="B42" i="15"/>
  <c r="B67" i="15" s="1"/>
  <c r="B41" i="15"/>
  <c r="B66" i="15" s="1"/>
  <c r="C66" i="15" s="1"/>
  <c r="C91" i="15" s="1"/>
  <c r="B40" i="15"/>
  <c r="B65" i="15" s="1"/>
  <c r="B90" i="15" s="1"/>
  <c r="B39" i="15"/>
  <c r="B64" i="15" s="1"/>
  <c r="B89" i="15" s="1"/>
  <c r="B38" i="15"/>
  <c r="B63" i="15" s="1"/>
  <c r="B37" i="15"/>
  <c r="B62" i="15" s="1"/>
  <c r="B87" i="15" s="1"/>
  <c r="B1" i="15"/>
  <c r="B95" i="15" l="1"/>
  <c r="C95" i="15"/>
  <c r="C77" i="15"/>
  <c r="C102" i="15" s="1"/>
  <c r="B103" i="15"/>
  <c r="C69" i="15"/>
  <c r="C94" i="15" s="1"/>
  <c r="D78" i="15"/>
  <c r="D103" i="15" s="1"/>
  <c r="B88" i="15"/>
  <c r="C63" i="15"/>
  <c r="B96" i="15"/>
  <c r="C71" i="15"/>
  <c r="B104" i="15"/>
  <c r="C79" i="15"/>
  <c r="B92" i="15"/>
  <c r="C67" i="15"/>
  <c r="C68" i="15"/>
  <c r="E70" i="15"/>
  <c r="B108" i="15"/>
  <c r="C83" i="15"/>
  <c r="C84" i="15"/>
  <c r="C65" i="15"/>
  <c r="D66" i="15"/>
  <c r="C73" i="15"/>
  <c r="D74" i="15"/>
  <c r="C81" i="15"/>
  <c r="D82" i="15"/>
  <c r="B91" i="15"/>
  <c r="B99" i="15"/>
  <c r="B107" i="15"/>
  <c r="B100" i="15"/>
  <c r="C75" i="15"/>
  <c r="C76" i="15"/>
  <c r="C64" i="15"/>
  <c r="C72" i="15"/>
  <c r="C80" i="15"/>
  <c r="D77" i="15" l="1"/>
  <c r="D102" i="15" s="1"/>
  <c r="D69" i="15"/>
  <c r="D94" i="15" s="1"/>
  <c r="E78" i="15"/>
  <c r="F78" i="15" s="1"/>
  <c r="C105" i="15"/>
  <c r="D80" i="15"/>
  <c r="C106" i="15"/>
  <c r="D81" i="15"/>
  <c r="D67" i="15"/>
  <c r="C92" i="15"/>
  <c r="E95" i="15"/>
  <c r="F70" i="15"/>
  <c r="E77" i="15"/>
  <c r="C97" i="15"/>
  <c r="D72" i="15"/>
  <c r="C109" i="15"/>
  <c r="D84" i="15"/>
  <c r="C90" i="15"/>
  <c r="D65" i="15"/>
  <c r="D71" i="15"/>
  <c r="C96" i="15"/>
  <c r="C101" i="15"/>
  <c r="D76" i="15"/>
  <c r="D99" i="15"/>
  <c r="E74" i="15"/>
  <c r="C89" i="15"/>
  <c r="D64" i="15"/>
  <c r="D75" i="15"/>
  <c r="C100" i="15"/>
  <c r="C98" i="15"/>
  <c r="D73" i="15"/>
  <c r="D79" i="15"/>
  <c r="C104" i="15"/>
  <c r="D63" i="15"/>
  <c r="C88" i="15"/>
  <c r="D107" i="15"/>
  <c r="E82" i="15"/>
  <c r="D91" i="15"/>
  <c r="E66" i="15"/>
  <c r="D83" i="15"/>
  <c r="C108" i="15"/>
  <c r="C93" i="15"/>
  <c r="D68" i="15"/>
  <c r="E69" i="15" l="1"/>
  <c r="F69" i="15" s="1"/>
  <c r="E103" i="15"/>
  <c r="E76" i="15"/>
  <c r="D101" i="15"/>
  <c r="D90" i="15"/>
  <c r="E65" i="15"/>
  <c r="D106" i="15"/>
  <c r="E81" i="15"/>
  <c r="D108" i="15"/>
  <c r="E83" i="15"/>
  <c r="E63" i="15"/>
  <c r="D88" i="15"/>
  <c r="D100" i="15"/>
  <c r="E75" i="15"/>
  <c r="E72" i="15"/>
  <c r="D97" i="15"/>
  <c r="G70" i="15"/>
  <c r="F95" i="15"/>
  <c r="E68" i="15"/>
  <c r="D93" i="15"/>
  <c r="E91" i="15"/>
  <c r="F66" i="15"/>
  <c r="G78" i="15"/>
  <c r="F103" i="15"/>
  <c r="D98" i="15"/>
  <c r="E73" i="15"/>
  <c r="E64" i="15"/>
  <c r="D89" i="15"/>
  <c r="E99" i="15"/>
  <c r="F74" i="15"/>
  <c r="E84" i="15"/>
  <c r="D109" i="15"/>
  <c r="F77" i="15"/>
  <c r="E102" i="15"/>
  <c r="E80" i="15"/>
  <c r="D105" i="15"/>
  <c r="E107" i="15"/>
  <c r="F82" i="15"/>
  <c r="D104" i="15"/>
  <c r="E79" i="15"/>
  <c r="D96" i="15"/>
  <c r="E71" i="15"/>
  <c r="D92" i="15"/>
  <c r="E67" i="15"/>
  <c r="E94" i="15" l="1"/>
  <c r="E96" i="15"/>
  <c r="F71" i="15"/>
  <c r="G74" i="15"/>
  <c r="F99" i="15"/>
  <c r="G66" i="15"/>
  <c r="F91" i="15"/>
  <c r="F102" i="15"/>
  <c r="G77" i="15"/>
  <c r="G95" i="15"/>
  <c r="H70" i="15"/>
  <c r="H95" i="15" s="1"/>
  <c r="E88" i="15"/>
  <c r="F63" i="15"/>
  <c r="E101" i="15"/>
  <c r="F76" i="15"/>
  <c r="G82" i="15"/>
  <c r="F107" i="15"/>
  <c r="F73" i="15"/>
  <c r="E98" i="15"/>
  <c r="F81" i="15"/>
  <c r="E106" i="15"/>
  <c r="E92" i="15"/>
  <c r="F67" i="15"/>
  <c r="E104" i="15"/>
  <c r="F79" i="15"/>
  <c r="E100" i="15"/>
  <c r="F75" i="15"/>
  <c r="E108" i="15"/>
  <c r="F83" i="15"/>
  <c r="F65" i="15"/>
  <c r="E90" i="15"/>
  <c r="E105" i="15"/>
  <c r="F80" i="15"/>
  <c r="E109" i="15"/>
  <c r="F84" i="15"/>
  <c r="F64" i="15"/>
  <c r="E89" i="15"/>
  <c r="G103" i="15"/>
  <c r="H78" i="15"/>
  <c r="H103" i="15" s="1"/>
  <c r="E93" i="15"/>
  <c r="F68" i="15"/>
  <c r="E97" i="15"/>
  <c r="F72" i="15"/>
  <c r="F94" i="15"/>
  <c r="G69" i="15"/>
  <c r="F109" i="15" l="1"/>
  <c r="G84" i="15"/>
  <c r="F92" i="15"/>
  <c r="G67" i="15"/>
  <c r="G102" i="15"/>
  <c r="H77" i="15"/>
  <c r="H102" i="15" s="1"/>
  <c r="G65" i="15"/>
  <c r="F90" i="15"/>
  <c r="F98" i="15"/>
  <c r="G73" i="15"/>
  <c r="G99" i="15"/>
  <c r="H74" i="15"/>
  <c r="H99" i="15" s="1"/>
  <c r="F97" i="15"/>
  <c r="G72" i="15"/>
  <c r="G94" i="15"/>
  <c r="H69" i="15"/>
  <c r="H94" i="15" s="1"/>
  <c r="F105" i="15"/>
  <c r="G80" i="15"/>
  <c r="F108" i="15"/>
  <c r="G83" i="15"/>
  <c r="F104" i="15"/>
  <c r="G79" i="15"/>
  <c r="F88" i="15"/>
  <c r="G63" i="15"/>
  <c r="F96" i="15"/>
  <c r="G71" i="15"/>
  <c r="F100" i="15"/>
  <c r="G75" i="15"/>
  <c r="F101" i="15"/>
  <c r="G76" i="15"/>
  <c r="F93" i="15"/>
  <c r="G68" i="15"/>
  <c r="F89" i="15"/>
  <c r="G64" i="15"/>
  <c r="F106" i="15"/>
  <c r="G81" i="15"/>
  <c r="G107" i="15"/>
  <c r="H82" i="15"/>
  <c r="H107" i="15" s="1"/>
  <c r="H66" i="15"/>
  <c r="H91" i="15" s="1"/>
  <c r="G91" i="15"/>
  <c r="G89" i="15" l="1"/>
  <c r="H64" i="15"/>
  <c r="H89" i="15" s="1"/>
  <c r="H79" i="15"/>
  <c r="H104" i="15" s="1"/>
  <c r="G104" i="15"/>
  <c r="H67" i="15"/>
  <c r="H92" i="15" s="1"/>
  <c r="G92" i="15"/>
  <c r="H71" i="15"/>
  <c r="H96" i="15" s="1"/>
  <c r="G96" i="15"/>
  <c r="G97" i="15"/>
  <c r="H72" i="15"/>
  <c r="H97" i="15" s="1"/>
  <c r="G106" i="15"/>
  <c r="H81" i="15"/>
  <c r="H106" i="15" s="1"/>
  <c r="G93" i="15"/>
  <c r="H68" i="15"/>
  <c r="H93" i="15" s="1"/>
  <c r="H75" i="15"/>
  <c r="H100" i="15" s="1"/>
  <c r="G100" i="15"/>
  <c r="H63" i="15"/>
  <c r="H88" i="15" s="1"/>
  <c r="G88" i="15"/>
  <c r="H83" i="15"/>
  <c r="H108" i="15" s="1"/>
  <c r="G108" i="15"/>
  <c r="G109" i="15"/>
  <c r="H84" i="15"/>
  <c r="H109" i="15" s="1"/>
  <c r="G101" i="15"/>
  <c r="H76" i="15"/>
  <c r="H101" i="15" s="1"/>
  <c r="G105" i="15"/>
  <c r="H80" i="15"/>
  <c r="H105" i="15" s="1"/>
  <c r="G98" i="15"/>
  <c r="H73" i="15"/>
  <c r="H98" i="15" s="1"/>
  <c r="G90" i="15"/>
  <c r="H65" i="15"/>
  <c r="H90" i="15" s="1"/>
</calcChain>
</file>

<file path=xl/sharedStrings.xml><?xml version="1.0" encoding="utf-8"?>
<sst xmlns="http://schemas.openxmlformats.org/spreadsheetml/2006/main" count="77" uniqueCount="66">
  <si>
    <t>95% CI Lower Limit</t>
  </si>
  <si>
    <t>95% CI Upper Limit</t>
  </si>
  <si>
    <t>Point Estimate</t>
  </si>
  <si>
    <t>SE</t>
  </si>
  <si>
    <t>T</t>
  </si>
  <si>
    <t>p</t>
  </si>
  <si>
    <t>&lt;----</t>
  </si>
  <si>
    <t>Low IV/ Low Moderator</t>
  </si>
  <si>
    <t>High IV / Low Moderator</t>
  </si>
  <si>
    <t>Low IV / High Moderator</t>
  </si>
  <si>
    <t>High IV / High Moderator</t>
  </si>
  <si>
    <t>TRIM</t>
  </si>
  <si>
    <t>SLICE</t>
  </si>
  <si>
    <t>CLEAN</t>
  </si>
  <si>
    <t>Instructions:</t>
  </si>
  <si>
    <t>X (IV)</t>
  </si>
  <si>
    <t>Y (DV)</t>
  </si>
  <si>
    <t>STEP 3: CHECK EXTREMES IV AND MODERATOR</t>
  </si>
  <si>
    <t>STEP 4: ADJUST EXTREMES IV AND MODERATOR WHEN NEEDED</t>
  </si>
  <si>
    <t>STEP 1: FILL OUT VARIABLE NAME</t>
  </si>
  <si>
    <t>STEP 2: COPY/PASTE FROM PROCESS</t>
  </si>
  <si>
    <t>W (Mod)</t>
  </si>
  <si>
    <t>Sources</t>
  </si>
  <si>
    <r>
      <t xml:space="preserve">Dawson, J. (n.d.). </t>
    </r>
    <r>
      <rPr>
        <i/>
        <sz val="11"/>
        <color theme="1"/>
        <rFont val="Calibri"/>
        <family val="2"/>
        <scheme val="minor"/>
      </rPr>
      <t>Interpreting interaction effects</t>
    </r>
    <r>
      <rPr>
        <sz val="11"/>
        <color theme="1"/>
        <rFont val="Calibri"/>
        <family val="2"/>
        <scheme val="minor"/>
      </rPr>
      <t>. Retrieved from http://www.jeremydawson.co.uk/slopes.htm</t>
    </r>
  </si>
  <si>
    <r>
      <t xml:space="preserve">DeCoster, J. (2009, 9 14). </t>
    </r>
    <r>
      <rPr>
        <i/>
        <sz val="11"/>
        <color theme="1"/>
        <rFont val="Calibri"/>
        <family val="2"/>
        <scheme val="minor"/>
      </rPr>
      <t>Graphing moderated mediation.</t>
    </r>
    <r>
      <rPr>
        <sz val="11"/>
        <color theme="1"/>
        <rFont val="Calibri"/>
        <family val="2"/>
        <scheme val="minor"/>
      </rPr>
      <t xml:space="preserve"> Retrieved from Microsoft Excel Spreadsheets: http://www.stat-help.com/spreadsheets.html</t>
    </r>
  </si>
  <si>
    <t>This document is inspired and based on prior work from:</t>
  </si>
  <si>
    <r>
      <t xml:space="preserve">Hayes, A. (2017). </t>
    </r>
    <r>
      <rPr>
        <i/>
        <sz val="11"/>
        <color theme="1"/>
        <rFont val="Calibri"/>
        <family val="2"/>
        <scheme val="minor"/>
      </rPr>
      <t>Introduction to Mediation, Moderation, and Conditional Process Analysis: A Regression-Based Approach, 2nd Edition.</t>
    </r>
    <r>
      <rPr>
        <sz val="11"/>
        <color theme="1"/>
        <rFont val="Calibri"/>
        <family val="2"/>
        <scheme val="minor"/>
      </rPr>
      <t xml:space="preserve"> New York: The Guildford Press.</t>
    </r>
  </si>
  <si>
    <t>W (Moderator)</t>
  </si>
  <si>
    <t>&lt;---</t>
  </si>
  <si>
    <t>Step 1: Fill out the variable names
Step 2: Copy/paste as values (or "Keep text only" option) the "Conditional effect of focal predictor at values of the moderator" PROCESS output part below.
Step 3: Adapt the graphs axes
Step 4: Control the intervals</t>
  </si>
  <si>
    <t>Step 1: Fill out the variable names
Step 2: Copy/paste as values (or use "Keep text only" option) the "Data for visualizing the conditional effect of the focal predictor" part from the PROCESS output below.
Step 3: Control the extremes of the IV and Moderator
Step 4: Adjust the extremes of the IV and Moderator</t>
  </si>
  <si>
    <t>2.1995     1.3993     6.5134      </t>
  </si>
  <si>
    <t>3.3339     1.3993     6.3745      </t>
  </si>
  <si>
    <t>4.4683     1.3993     6.2357      </t>
  </si>
  <si>
    <t>2.1995     2.2449     5.7686      </t>
  </si>
  <si>
    <t>3.3339     2.2449     5.8108      </t>
  </si>
  <si>
    <t>4.4683     2.2449     5.8530      </t>
  </si>
  <si>
    <t>2.1995     3.0904     5.0238      </t>
  </si>
  <si>
    <t>3.3339     3.0904     5.2471      </t>
  </si>
  <si>
    <t>4.4683     3.0904     5.4704</t>
  </si>
  <si>
    <t>     1.0000     -.1978      .1008    -1.9622      .0510     -.3965      .0009</t>
  </si>
  <si>
    <t>     1.2179     -.1567      .0906    -1.7298      .0851     -.3352      .0219</t>
  </si>
  <si>
    <t>     1.4357     -.1155      .0811    -1.4245      .1558     -.2754      .0443</t>
  </si>
  <si>
    <t>     1.6536     -.0744      .0727    -1.0233      .3073     -.2178      .0689</t>
  </si>
  <si>
    <t>     1.8714     -.0333      .0658     -.5058      .6135     -.1630      .0965</t>
  </si>
  <si>
    <t>     2.0893      .0078      .0609      .1287      .8977     -.1122      .1279</t>
  </si>
  <si>
    <t>     2.3071      .0490      .0585      .8372      .4034     -.0663      .1642</t>
  </si>
  <si>
    <t>     2.5250      .0901      .0589     1.5304      .1274     -.0259      .2061</t>
  </si>
  <si>
    <t>     2.6836      .1200      .0609     1.9712      .0500      .0000      .2401</t>
  </si>
  <si>
    <t>     2.7429      .1312      .0620     2.1165      .0355      .0090      .2534</t>
  </si>
  <si>
    <t>     2.9607      .1723      .0675     2.5533      .0114      .0393      .3054</t>
  </si>
  <si>
    <t>     3.1786      .2135      .0749     2.8520      .0048      .0659      .3610</t>
  </si>
  <si>
    <t>     3.3964      .2546      .0836     3.0468      .0026      .0899      .4193</t>
  </si>
  <si>
    <t>     3.6143      .2957      .0933     3.1711      .0017      .1119      .4796</t>
  </si>
  <si>
    <t>     3.8321      .3369      .1037     3.2498      .0013      .1325      .5412</t>
  </si>
  <si>
    <t>     4.0500      .3780      .1146     3.2992      .0011      .1521      .6038</t>
  </si>
  <si>
    <t>     4.2679      .4191      .1259     3.3299      .0010      .1710      .6672</t>
  </si>
  <si>
    <t>     4.4857      .4602      .1374     3.3486      .0010      .1893      .7312</t>
  </si>
  <si>
    <t>     4.7036      .5014      .1492     3.3594      .0009      .2072      .7956</t>
  </si>
  <si>
    <t>     4.9214      .5425      .1612     3.3650      .0009      .2247      .8603</t>
  </si>
  <si>
    <t>     5.1393      .5836      .1733     3.3672      .0009      .2420      .9253</t>
  </si>
  <si>
    <t>     5.3571      .6248      .1855     3.3671      .0009      .2590      .9905</t>
  </si>
  <si>
    <t>Well-being</t>
  </si>
  <si>
    <t>Stress</t>
  </si>
  <si>
    <t>Control</t>
  </si>
  <si>
    <t>     Stress     Effect         se          t          p       LLCI       ULCI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</si>
</sst>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7" fillId="0" borderId="0" xfId="0" applyFont="1"/>
    <xf numFmtId="0" fontId="6" fillId="3" borderId="0" xfId="0" applyFont="1" applyFill="1"/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/>
    <xf numFmtId="0" fontId="4" fillId="2" borderId="0" xfId="0" applyFont="1" applyFill="1"/>
    <xf numFmtId="0" fontId="4" fillId="3" borderId="0" xfId="0" applyFont="1" applyFill="1" applyProtection="1">
      <protection hidden="1"/>
    </xf>
    <xf numFmtId="0" fontId="4" fillId="3" borderId="0" xfId="0" applyFont="1" applyFill="1"/>
    <xf numFmtId="0" fontId="5" fillId="3" borderId="0" xfId="0" applyFont="1" applyFill="1"/>
    <xf numFmtId="0" fontId="5" fillId="3" borderId="3" xfId="0" applyFont="1" applyFill="1" applyBorder="1" applyAlignment="1">
      <alignment horizontal="left"/>
    </xf>
    <xf numFmtId="0" fontId="4" fillId="3" borderId="1" xfId="0" applyFont="1" applyFill="1" applyBorder="1"/>
    <xf numFmtId="0" fontId="4" fillId="3" borderId="4" xfId="0" applyFont="1" applyFill="1" applyBorder="1"/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0" fillId="3" borderId="0" xfId="0" applyFont="1" applyFill="1"/>
    <xf numFmtId="0" fontId="4" fillId="3" borderId="0" xfId="0" applyFont="1" applyFill="1" applyBorder="1" applyAlignment="1">
      <alignment horizontal="left" vertical="top" wrapText="1"/>
    </xf>
    <xf numFmtId="0" fontId="0" fillId="2" borderId="0" xfId="0" applyFont="1" applyFill="1" applyBorder="1"/>
    <xf numFmtId="0" fontId="4" fillId="3" borderId="0" xfId="0" applyFont="1" applyFill="1" applyBorder="1"/>
    <xf numFmtId="0" fontId="4" fillId="3" borderId="1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0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5" fillId="3" borderId="0" xfId="0" applyFont="1" applyFill="1" applyProtection="1">
      <protection hidden="1"/>
    </xf>
    <xf numFmtId="0" fontId="5" fillId="3" borderId="0" xfId="0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3" borderId="0" xfId="0" applyFont="1" applyFill="1" applyAlignment="1">
      <alignment wrapText="1"/>
    </xf>
    <xf numFmtId="0" fontId="0" fillId="3" borderId="0" xfId="0" applyFill="1"/>
    <xf numFmtId="0" fontId="4" fillId="3" borderId="5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221949266778766"/>
          <c:y val="0.13946642745606166"/>
          <c:w val="0.5229674428065858"/>
          <c:h val="0.71803803005636957"/>
        </c:manualLayout>
      </c:layout>
      <c:lineChart>
        <c:grouping val="standard"/>
        <c:varyColors val="0"/>
        <c:ser>
          <c:idx val="1"/>
          <c:order val="0"/>
          <c:tx>
            <c:strRef>
              <c:f>ModerationEffect!$C$47</c:f>
              <c:strCache>
                <c:ptCount val="1"/>
                <c:pt idx="0">
                  <c:v>High Stress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(ModerationEffect!$D$45,ModerationEffect!$E$45)</c:f>
              <c:strCache>
                <c:ptCount val="2"/>
                <c:pt idx="0">
                  <c:v>Low Control</c:v>
                </c:pt>
                <c:pt idx="1">
                  <c:v>High Control</c:v>
                </c:pt>
              </c:strCache>
            </c:strRef>
          </c:cat>
          <c:val>
            <c:numRef>
              <c:f>(ModerationEffect!$D$39,ModerationEffect!$D$41)</c:f>
              <c:numCache>
                <c:formatCode>General</c:formatCode>
                <c:ptCount val="2"/>
                <c:pt idx="0">
                  <c:v>5.0237999999999996</c:v>
                </c:pt>
                <c:pt idx="1">
                  <c:v>5.4703999999999997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10-4551-BD45-9FA06781DDB4}"/>
            </c:ext>
          </c:extLst>
        </c:ser>
        <c:ser>
          <c:idx val="0"/>
          <c:order val="1"/>
          <c:tx>
            <c:strRef>
              <c:f>ModerationEffect!$C$46</c:f>
              <c:strCache>
                <c:ptCount val="1"/>
                <c:pt idx="0">
                  <c:v>Low Stress</c:v>
                </c:pt>
              </c:strCache>
            </c:strRef>
          </c:tx>
          <c:spPr>
            <a:ln w="12700" cap="rnd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(ModerationEffect!$D$45,ModerationEffect!$E$45)</c:f>
              <c:strCache>
                <c:ptCount val="2"/>
                <c:pt idx="0">
                  <c:v>Low Control</c:v>
                </c:pt>
                <c:pt idx="1">
                  <c:v>High Control</c:v>
                </c:pt>
              </c:strCache>
            </c:strRef>
          </c:cat>
          <c:val>
            <c:numRef>
              <c:f>(ModerationEffect!$D$33,ModerationEffect!$D$35)</c:f>
              <c:numCache>
                <c:formatCode>General</c:formatCode>
                <c:ptCount val="2"/>
                <c:pt idx="0">
                  <c:v>6.5133999999999999</c:v>
                </c:pt>
                <c:pt idx="1">
                  <c:v>6.2356999999999996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10-4551-BD45-9FA06781D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3819664"/>
        <c:axId val="963820224"/>
      </c:lineChart>
      <c:catAx>
        <c:axId val="96381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/>
            </a:pPr>
            <a:endParaRPr lang="en-NL"/>
          </a:p>
        </c:txPr>
        <c:crossAx val="963820224"/>
        <c:crosses val="autoZero"/>
        <c:auto val="1"/>
        <c:lblAlgn val="ctr"/>
        <c:lblOffset val="100"/>
        <c:tickMarkSkip val="1"/>
        <c:noMultiLvlLbl val="0"/>
      </c:catAx>
      <c:valAx>
        <c:axId val="963820224"/>
        <c:scaling>
          <c:orientation val="minMax"/>
          <c:min val="4"/>
        </c:scaling>
        <c:delete val="0"/>
        <c:axPos val="l"/>
        <c:title>
          <c:tx>
            <c:strRef>
              <c:f>ModerationEffect!$C$9</c:f>
              <c:strCache>
                <c:ptCount val="1"/>
                <c:pt idx="0">
                  <c:v>Well-being</c:v>
                </c:pt>
              </c:strCache>
            </c:strRef>
          </c:tx>
          <c:layout>
            <c:manualLayout>
              <c:xMode val="edge"/>
              <c:yMode val="edge"/>
              <c:x val="3.3753180762855869E-2"/>
              <c:y val="0.52383914155840927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/>
              </a:pPr>
              <a:endParaRPr lang="en-NL"/>
            </a:p>
          </c:tx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n-NL"/>
          </a:p>
        </c:txPr>
        <c:crossAx val="963819664"/>
        <c:crosses val="autoZero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238378997575097"/>
          <c:y val="0.78224545049206851"/>
          <c:w val="0.15831493942699737"/>
          <c:h val="7.439784971240220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50"/>
          </a:pPr>
          <a:endParaRPr lang="en-NL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NL"/>
    </a:p>
  </c:txPr>
  <c:printSettings>
    <c:headerFooter/>
    <c:pageMargins b="0.75" l="0.7" r="0.7" t="0.75" header="0.3" footer="0.3"/>
    <c:pageSetup paperSize="9" orientation="landscape" horizontalDpi="-4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82235496425016"/>
          <c:y val="9.3454005500308482E-2"/>
          <c:w val="0.54026043985881067"/>
          <c:h val="0.78368625236586464"/>
        </c:manualLayout>
      </c:layout>
      <c:scatterChart>
        <c:scatterStyle val="smoothMarker"/>
        <c:varyColors val="0"/>
        <c:ser>
          <c:idx val="2"/>
          <c:order val="0"/>
          <c:tx>
            <c:strRef>
              <c:f>ConditionalEffect!$H$87</c:f>
              <c:strCache>
                <c:ptCount val="1"/>
                <c:pt idx="0">
                  <c:v>95% CI Upper Limit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32A8-4A9A-909D-ACF9FB45024D}"/>
              </c:ext>
            </c:extLst>
          </c:dPt>
          <c:xVal>
            <c:numRef>
              <c:f>ConditionalEffect!$B$88:$B$109</c:f>
              <c:numCache>
                <c:formatCode>General</c:formatCode>
                <c:ptCount val="22"/>
                <c:pt idx="0">
                  <c:v>1</c:v>
                </c:pt>
                <c:pt idx="1">
                  <c:v>1.2179</c:v>
                </c:pt>
                <c:pt idx="2">
                  <c:v>1.4357</c:v>
                </c:pt>
                <c:pt idx="3">
                  <c:v>1.6536</c:v>
                </c:pt>
                <c:pt idx="4">
                  <c:v>1.8714</c:v>
                </c:pt>
                <c:pt idx="5">
                  <c:v>2.0893000000000002</c:v>
                </c:pt>
                <c:pt idx="6">
                  <c:v>2.3071000000000002</c:v>
                </c:pt>
                <c:pt idx="7">
                  <c:v>2.5249999999999999</c:v>
                </c:pt>
                <c:pt idx="8">
                  <c:v>2.6836000000000002</c:v>
                </c:pt>
                <c:pt idx="9">
                  <c:v>2.7429000000000001</c:v>
                </c:pt>
                <c:pt idx="10">
                  <c:v>2.9607000000000001</c:v>
                </c:pt>
                <c:pt idx="11">
                  <c:v>3.1785999999999999</c:v>
                </c:pt>
                <c:pt idx="12">
                  <c:v>3.3963999999999999</c:v>
                </c:pt>
                <c:pt idx="13">
                  <c:v>3.6143000000000001</c:v>
                </c:pt>
                <c:pt idx="14">
                  <c:v>3.8321000000000001</c:v>
                </c:pt>
                <c:pt idx="15">
                  <c:v>4.05</c:v>
                </c:pt>
                <c:pt idx="16">
                  <c:v>4.2679</c:v>
                </c:pt>
                <c:pt idx="17">
                  <c:v>4.4856999999999996</c:v>
                </c:pt>
                <c:pt idx="18">
                  <c:v>4.7035999999999998</c:v>
                </c:pt>
                <c:pt idx="19">
                  <c:v>4.9214000000000002</c:v>
                </c:pt>
                <c:pt idx="20">
                  <c:v>5.1393000000000004</c:v>
                </c:pt>
                <c:pt idx="21">
                  <c:v>5.3571</c:v>
                </c:pt>
              </c:numCache>
            </c:numRef>
          </c:xVal>
          <c:yVal>
            <c:numRef>
              <c:f>ConditionalEffect!$H$88:$H$109</c:f>
              <c:numCache>
                <c:formatCode>General</c:formatCode>
                <c:ptCount val="22"/>
                <c:pt idx="0">
                  <c:v>8.9999999999999998E-4</c:v>
                </c:pt>
                <c:pt idx="1">
                  <c:v>2.1899999999999999E-2</c:v>
                </c:pt>
                <c:pt idx="2">
                  <c:v>4.4299999999999999E-2</c:v>
                </c:pt>
                <c:pt idx="3">
                  <c:v>6.8900000000000003E-2</c:v>
                </c:pt>
                <c:pt idx="4">
                  <c:v>9.6500000000000002E-2</c:v>
                </c:pt>
                <c:pt idx="5">
                  <c:v>0.12790000000000001</c:v>
                </c:pt>
                <c:pt idx="6">
                  <c:v>0.16420000000000001</c:v>
                </c:pt>
                <c:pt idx="7">
                  <c:v>0.20610000000000001</c:v>
                </c:pt>
                <c:pt idx="8">
                  <c:v>0.24010000000000001</c:v>
                </c:pt>
                <c:pt idx="9">
                  <c:v>0.25340000000000001</c:v>
                </c:pt>
                <c:pt idx="10">
                  <c:v>0.3054</c:v>
                </c:pt>
                <c:pt idx="11">
                  <c:v>0.36099999999999999</c:v>
                </c:pt>
                <c:pt idx="12">
                  <c:v>0.41930000000000001</c:v>
                </c:pt>
                <c:pt idx="13">
                  <c:v>0.47960000000000003</c:v>
                </c:pt>
                <c:pt idx="14">
                  <c:v>0.54120000000000001</c:v>
                </c:pt>
                <c:pt idx="15">
                  <c:v>0.6038</c:v>
                </c:pt>
                <c:pt idx="16">
                  <c:v>0.66720000000000002</c:v>
                </c:pt>
                <c:pt idx="17">
                  <c:v>0.73119999999999996</c:v>
                </c:pt>
                <c:pt idx="18">
                  <c:v>0.79559999999999997</c:v>
                </c:pt>
                <c:pt idx="19">
                  <c:v>0.86029999999999995</c:v>
                </c:pt>
                <c:pt idx="20">
                  <c:v>0.92530000000000001</c:v>
                </c:pt>
                <c:pt idx="21">
                  <c:v>0.99050000000000005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A8-4A9A-909D-ACF9FB45024D}"/>
            </c:ext>
          </c:extLst>
        </c:ser>
        <c:ser>
          <c:idx val="0"/>
          <c:order val="1"/>
          <c:tx>
            <c:strRef>
              <c:f>ConditionalEffect!$C$87</c:f>
              <c:strCache>
                <c:ptCount val="1"/>
                <c:pt idx="0">
                  <c:v>Point Estimate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2A8-4A9A-909D-ACF9FB45024D}"/>
              </c:ext>
            </c:extLst>
          </c:dPt>
          <c:dPt>
            <c:idx val="2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2A8-4A9A-909D-ACF9FB45024D}"/>
              </c:ext>
            </c:extLst>
          </c:dPt>
          <c:dPt>
            <c:idx val="3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2A8-4A9A-909D-ACF9FB45024D}"/>
              </c:ext>
            </c:extLst>
          </c:dPt>
          <c:dPt>
            <c:idx val="4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2A8-4A9A-909D-ACF9FB45024D}"/>
              </c:ext>
            </c:extLst>
          </c:dPt>
          <c:xVal>
            <c:numRef>
              <c:f>ConditionalEffect!$B$88:$B$109</c:f>
              <c:numCache>
                <c:formatCode>General</c:formatCode>
                <c:ptCount val="22"/>
                <c:pt idx="0">
                  <c:v>1</c:v>
                </c:pt>
                <c:pt idx="1">
                  <c:v>1.2179</c:v>
                </c:pt>
                <c:pt idx="2">
                  <c:v>1.4357</c:v>
                </c:pt>
                <c:pt idx="3">
                  <c:v>1.6536</c:v>
                </c:pt>
                <c:pt idx="4">
                  <c:v>1.8714</c:v>
                </c:pt>
                <c:pt idx="5">
                  <c:v>2.0893000000000002</c:v>
                </c:pt>
                <c:pt idx="6">
                  <c:v>2.3071000000000002</c:v>
                </c:pt>
                <c:pt idx="7">
                  <c:v>2.5249999999999999</c:v>
                </c:pt>
                <c:pt idx="8">
                  <c:v>2.6836000000000002</c:v>
                </c:pt>
                <c:pt idx="9">
                  <c:v>2.7429000000000001</c:v>
                </c:pt>
                <c:pt idx="10">
                  <c:v>2.9607000000000001</c:v>
                </c:pt>
                <c:pt idx="11">
                  <c:v>3.1785999999999999</c:v>
                </c:pt>
                <c:pt idx="12">
                  <c:v>3.3963999999999999</c:v>
                </c:pt>
                <c:pt idx="13">
                  <c:v>3.6143000000000001</c:v>
                </c:pt>
                <c:pt idx="14">
                  <c:v>3.8321000000000001</c:v>
                </c:pt>
                <c:pt idx="15">
                  <c:v>4.05</c:v>
                </c:pt>
                <c:pt idx="16">
                  <c:v>4.2679</c:v>
                </c:pt>
                <c:pt idx="17">
                  <c:v>4.4856999999999996</c:v>
                </c:pt>
                <c:pt idx="18">
                  <c:v>4.7035999999999998</c:v>
                </c:pt>
                <c:pt idx="19">
                  <c:v>4.9214000000000002</c:v>
                </c:pt>
                <c:pt idx="20">
                  <c:v>5.1393000000000004</c:v>
                </c:pt>
                <c:pt idx="21">
                  <c:v>5.3571</c:v>
                </c:pt>
              </c:numCache>
            </c:numRef>
          </c:xVal>
          <c:yVal>
            <c:numRef>
              <c:f>ConditionalEffect!$C$88:$C$109</c:f>
              <c:numCache>
                <c:formatCode>General</c:formatCode>
                <c:ptCount val="22"/>
                <c:pt idx="0">
                  <c:v>-0.1978</c:v>
                </c:pt>
                <c:pt idx="1">
                  <c:v>-0.15670000000000001</c:v>
                </c:pt>
                <c:pt idx="2">
                  <c:v>-0.11550000000000001</c:v>
                </c:pt>
                <c:pt idx="3">
                  <c:v>-7.4399999999999994E-2</c:v>
                </c:pt>
                <c:pt idx="4">
                  <c:v>-3.3300000000000003E-2</c:v>
                </c:pt>
                <c:pt idx="5">
                  <c:v>7.7999999999999996E-3</c:v>
                </c:pt>
                <c:pt idx="6">
                  <c:v>4.9000000000000002E-2</c:v>
                </c:pt>
                <c:pt idx="7">
                  <c:v>9.01E-2</c:v>
                </c:pt>
                <c:pt idx="8">
                  <c:v>0.12</c:v>
                </c:pt>
                <c:pt idx="9">
                  <c:v>0.13120000000000001</c:v>
                </c:pt>
                <c:pt idx="10">
                  <c:v>0.17230000000000001</c:v>
                </c:pt>
                <c:pt idx="11">
                  <c:v>0.2135</c:v>
                </c:pt>
                <c:pt idx="12">
                  <c:v>0.25459999999999999</c:v>
                </c:pt>
                <c:pt idx="13">
                  <c:v>0.29570000000000002</c:v>
                </c:pt>
                <c:pt idx="14">
                  <c:v>0.33689999999999998</c:v>
                </c:pt>
                <c:pt idx="15">
                  <c:v>0.378</c:v>
                </c:pt>
                <c:pt idx="16">
                  <c:v>0.41909999999999997</c:v>
                </c:pt>
                <c:pt idx="17">
                  <c:v>0.4602</c:v>
                </c:pt>
                <c:pt idx="18">
                  <c:v>0.50139999999999996</c:v>
                </c:pt>
                <c:pt idx="19">
                  <c:v>0.54249999999999998</c:v>
                </c:pt>
                <c:pt idx="20">
                  <c:v>0.58360000000000001</c:v>
                </c:pt>
                <c:pt idx="21">
                  <c:v>0.62480000000000002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32A8-4A9A-909D-ACF9FB45024D}"/>
            </c:ext>
          </c:extLst>
        </c:ser>
        <c:ser>
          <c:idx val="1"/>
          <c:order val="2"/>
          <c:tx>
            <c:strRef>
              <c:f>ConditionalEffect!$G$87</c:f>
              <c:strCache>
                <c:ptCount val="1"/>
                <c:pt idx="0">
                  <c:v>95% CI Lower Limit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ysClr val="windowText" lastClr="00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C-32A8-4A9A-909D-ACF9FB45024D}"/>
              </c:ext>
            </c:extLst>
          </c:dPt>
          <c:xVal>
            <c:numRef>
              <c:f>ConditionalEffect!$B$88:$B$109</c:f>
              <c:numCache>
                <c:formatCode>General</c:formatCode>
                <c:ptCount val="22"/>
                <c:pt idx="0">
                  <c:v>1</c:v>
                </c:pt>
                <c:pt idx="1">
                  <c:v>1.2179</c:v>
                </c:pt>
                <c:pt idx="2">
                  <c:v>1.4357</c:v>
                </c:pt>
                <c:pt idx="3">
                  <c:v>1.6536</c:v>
                </c:pt>
                <c:pt idx="4">
                  <c:v>1.8714</c:v>
                </c:pt>
                <c:pt idx="5">
                  <c:v>2.0893000000000002</c:v>
                </c:pt>
                <c:pt idx="6">
                  <c:v>2.3071000000000002</c:v>
                </c:pt>
                <c:pt idx="7">
                  <c:v>2.5249999999999999</c:v>
                </c:pt>
                <c:pt idx="8">
                  <c:v>2.6836000000000002</c:v>
                </c:pt>
                <c:pt idx="9">
                  <c:v>2.7429000000000001</c:v>
                </c:pt>
                <c:pt idx="10">
                  <c:v>2.9607000000000001</c:v>
                </c:pt>
                <c:pt idx="11">
                  <c:v>3.1785999999999999</c:v>
                </c:pt>
                <c:pt idx="12">
                  <c:v>3.3963999999999999</c:v>
                </c:pt>
                <c:pt idx="13">
                  <c:v>3.6143000000000001</c:v>
                </c:pt>
                <c:pt idx="14">
                  <c:v>3.8321000000000001</c:v>
                </c:pt>
                <c:pt idx="15">
                  <c:v>4.05</c:v>
                </c:pt>
                <c:pt idx="16">
                  <c:v>4.2679</c:v>
                </c:pt>
                <c:pt idx="17">
                  <c:v>4.4856999999999996</c:v>
                </c:pt>
                <c:pt idx="18">
                  <c:v>4.7035999999999998</c:v>
                </c:pt>
                <c:pt idx="19">
                  <c:v>4.9214000000000002</c:v>
                </c:pt>
                <c:pt idx="20">
                  <c:v>5.1393000000000004</c:v>
                </c:pt>
                <c:pt idx="21">
                  <c:v>5.3571</c:v>
                </c:pt>
              </c:numCache>
            </c:numRef>
          </c:xVal>
          <c:yVal>
            <c:numRef>
              <c:f>ConditionalEffect!$G$88:$G$109</c:f>
              <c:numCache>
                <c:formatCode>General</c:formatCode>
                <c:ptCount val="22"/>
                <c:pt idx="0">
                  <c:v>-0.39650000000000002</c:v>
                </c:pt>
                <c:pt idx="1">
                  <c:v>-0.3352</c:v>
                </c:pt>
                <c:pt idx="2">
                  <c:v>-0.27539999999999998</c:v>
                </c:pt>
                <c:pt idx="3">
                  <c:v>-0.21779999999999999</c:v>
                </c:pt>
                <c:pt idx="4">
                  <c:v>-0.16300000000000001</c:v>
                </c:pt>
                <c:pt idx="5">
                  <c:v>-0.11219999999999999</c:v>
                </c:pt>
                <c:pt idx="6">
                  <c:v>-6.6299999999999998E-2</c:v>
                </c:pt>
                <c:pt idx="7">
                  <c:v>-2.5899999999999999E-2</c:v>
                </c:pt>
                <c:pt idx="8">
                  <c:v>0</c:v>
                </c:pt>
                <c:pt idx="9">
                  <c:v>8.9999999999999993E-3</c:v>
                </c:pt>
                <c:pt idx="10">
                  <c:v>3.9300000000000002E-2</c:v>
                </c:pt>
                <c:pt idx="11">
                  <c:v>6.59E-2</c:v>
                </c:pt>
                <c:pt idx="12">
                  <c:v>8.9899999999999994E-2</c:v>
                </c:pt>
                <c:pt idx="13">
                  <c:v>0.1119</c:v>
                </c:pt>
                <c:pt idx="14">
                  <c:v>0.13250000000000001</c:v>
                </c:pt>
                <c:pt idx="15">
                  <c:v>0.15210000000000001</c:v>
                </c:pt>
                <c:pt idx="16">
                  <c:v>0.17100000000000001</c:v>
                </c:pt>
                <c:pt idx="17">
                  <c:v>0.1893</c:v>
                </c:pt>
                <c:pt idx="18">
                  <c:v>0.2072</c:v>
                </c:pt>
                <c:pt idx="19">
                  <c:v>0.22470000000000001</c:v>
                </c:pt>
                <c:pt idx="20">
                  <c:v>0.24199999999999999</c:v>
                </c:pt>
                <c:pt idx="21">
                  <c:v>0.25900000000000001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32A8-4A9A-909D-ACF9FB450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919856"/>
        <c:axId val="962920416"/>
      </c:scatterChart>
      <c:valAx>
        <c:axId val="962919856"/>
        <c:scaling>
          <c:orientation val="minMax"/>
        </c:scaling>
        <c:delete val="0"/>
        <c:axPos val="b"/>
        <c:majorGridlines/>
        <c:title>
          <c:tx>
            <c:strRef>
              <c:f>ConditionalEffect!$C$8</c:f>
              <c:strCache>
                <c:ptCount val="1"/>
                <c:pt idx="0">
                  <c:v>Stress</c:v>
                </c:pt>
              </c:strCache>
            </c:strRef>
          </c:tx>
          <c:overlay val="0"/>
          <c:txPr>
            <a:bodyPr/>
            <a:lstStyle/>
            <a:p>
              <a:pPr>
                <a:defRPr>
                  <a:latin typeface="Times New Roman" panose="02020603050405020304" pitchFamily="18" charset="0"/>
                  <a:cs typeface="Times New Roman" panose="02020603050405020304" pitchFamily="18" charset="0"/>
                </a:defRPr>
              </a:pPr>
              <a:endParaRPr lang="en-NL"/>
            </a:p>
          </c:txPr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defRPr>
            </a:pPr>
            <a:endParaRPr lang="en-NL"/>
          </a:p>
        </c:txPr>
        <c:crossAx val="962920416"/>
        <c:crosses val="autoZero"/>
        <c:crossBetween val="midCat"/>
      </c:valAx>
      <c:valAx>
        <c:axId val="962920416"/>
        <c:scaling>
          <c:orientation val="minMax"/>
        </c:scaling>
        <c:delete val="0"/>
        <c:axPos val="l"/>
        <c:majorGridlines/>
        <c:title>
          <c:tx>
            <c:strRef>
              <c:f>ConditionalEffect!$B$1</c:f>
              <c:strCache>
                <c:ptCount val="1"/>
                <c:pt idx="0">
                  <c:v>Conditional effect of Control on Well-being at values of the moderator Stress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>
                  <a:latin typeface="Times New Roman" panose="02020603050405020304" pitchFamily="18" charset="0"/>
                  <a:cs typeface="Times New Roman" panose="02020603050405020304" pitchFamily="18" charset="0"/>
                </a:defRPr>
              </a:pPr>
              <a:endParaRPr lang="en-NL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NL"/>
          </a:p>
        </c:txPr>
        <c:crossAx val="962919856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N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214330</xdr:colOff>
      <xdr:row>28</xdr:row>
      <xdr:rowOff>56878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FC4A80-1272-432D-AFC3-01A329A41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187130" cy="56575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</xdr:row>
      <xdr:rowOff>0</xdr:rowOff>
    </xdr:from>
    <xdr:to>
      <xdr:col>16</xdr:col>
      <xdr:colOff>395288</xdr:colOff>
      <xdr:row>26</xdr:row>
      <xdr:rowOff>38100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A2E78D1-A189-4013-8090-FC0C25103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0.10286</cdr:x>
      <cdr:y>0.02743</cdr:y>
    </cdr:from>
    <cdr:to>
      <cdr:x>0.70034</cdr:x>
      <cdr:y>0.16456</cdr:y>
    </cdr:to>
    <cdr:sp macro="" textlink="ModerationEffect!$B$1">
      <cdr:nvSpPr>
        <cdr:cNvPr id="2" name="TextBox 1"/>
        <cdr:cNvSpPr txBox="1"/>
      </cdr:nvSpPr>
      <cdr:spPr>
        <a:xfrm xmlns:a="http://schemas.openxmlformats.org/drawingml/2006/main">
          <a:off x="647718" y="168650"/>
          <a:ext cx="3762381" cy="843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0" anchor="ctr" anchorCtr="1">
          <a:noAutofit/>
        </a:bodyPr>
        <a:lstStyle xmlns:a="http://schemas.openxmlformats.org/drawingml/2006/main"/>
        <a:p xmlns:a="http://schemas.openxmlformats.org/drawingml/2006/main">
          <a:pPr algn="ctr"/>
          <a:fld id="{5902C678-2478-4231-B74E-3A0387CC1376}" type="TxLink">
            <a:rPr lang="en-US" sz="1000" b="1" i="0" u="none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pPr algn="ctr"/>
            <a:t>Moderation of the effect of Control on Well-being at values of the moderator Stress</a:t>
          </a:fld>
          <a:endParaRPr lang="nl-NL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471488</xdr:colOff>
      <xdr:row>1</xdr:row>
      <xdr:rowOff>147639</xdr:rowOff>
    </xdr:from>
    <xdr:to>
      <xdr:col>13</xdr:col>
      <xdr:colOff>528638</xdr:colOff>
      <xdr:row>17</xdr:row>
      <xdr:rowOff>109537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A9B3C-DF0A-4D49-AE3A-1D83837BDFB5}">
  <dimension ref="A1"/>
  <sheetViews>
    <sheetView workbookViewId="0">
      <selection activeCell="S27" sqref="S27"/>
    </sheetView>
  </sheetViews>
  <sheetFormatPr defaultRowHeight="15.75" x14ac:dyDescent="0.5"/>
  <cols>
    <col min="1" max="16384" width="9" style="32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7"/>
  <sheetViews>
    <sheetView zoomScaleNormal="100" workbookViewId="0">
      <selection activeCell="C31" sqref="C31"/>
    </sheetView>
  </sheetViews>
  <sheetFormatPr defaultRowHeight="15.75" x14ac:dyDescent="0.5"/>
  <cols>
    <col min="1" max="1" width="5.25" style="7" customWidth="1"/>
    <col min="2" max="2" width="16.5" style="7" customWidth="1"/>
    <col min="3" max="3" width="10.75" style="7" customWidth="1"/>
    <col min="4" max="4" width="17.625" style="7" customWidth="1"/>
    <col min="5" max="5" width="12.25" style="7" customWidth="1"/>
    <col min="6" max="6" width="11.5" style="7" customWidth="1"/>
    <col min="7" max="7" width="12" style="7" customWidth="1"/>
    <col min="8" max="9" width="13.25" style="7" customWidth="1"/>
    <col min="10" max="16384" width="9" style="7"/>
  </cols>
  <sheetData>
    <row r="1" spans="2:6" ht="18" x14ac:dyDescent="0.55000000000000004">
      <c r="B1" s="2" t="str">
        <f>"Moderation of the effect of " &amp;C7 &amp;" on " &amp;C9 &amp;" at values of the moderator "&amp;C8</f>
        <v>Moderation of the effect of Control on Well-being at values of the moderator Stress</v>
      </c>
    </row>
    <row r="2" spans="2:6" ht="16.149999999999999" thickBot="1" x14ac:dyDescent="0.55000000000000004">
      <c r="B2" s="8"/>
    </row>
    <row r="3" spans="2:6" x14ac:dyDescent="0.5">
      <c r="B3" s="9" t="s">
        <v>14</v>
      </c>
      <c r="C3" s="10"/>
      <c r="D3" s="10"/>
      <c r="E3" s="10"/>
      <c r="F3" s="11"/>
    </row>
    <row r="4" spans="2:6" ht="94.15" customHeight="1" thickBot="1" x14ac:dyDescent="0.55000000000000004">
      <c r="B4" s="33" t="s">
        <v>30</v>
      </c>
      <c r="C4" s="34"/>
      <c r="D4" s="34"/>
      <c r="E4" s="34"/>
      <c r="F4" s="35"/>
    </row>
    <row r="5" spans="2:6" x14ac:dyDescent="0.5">
      <c r="B5" s="12"/>
      <c r="C5" s="13"/>
    </row>
    <row r="6" spans="2:6" x14ac:dyDescent="0.5">
      <c r="B6" s="8" t="s">
        <v>19</v>
      </c>
      <c r="C6" s="14"/>
    </row>
    <row r="7" spans="2:6" x14ac:dyDescent="0.5">
      <c r="B7" s="14" t="s">
        <v>15</v>
      </c>
      <c r="C7" s="5" t="s">
        <v>64</v>
      </c>
      <c r="D7" s="5"/>
      <c r="E7" s="5"/>
    </row>
    <row r="8" spans="2:6" x14ac:dyDescent="0.5">
      <c r="B8" s="14" t="s">
        <v>27</v>
      </c>
      <c r="C8" s="26" t="s">
        <v>63</v>
      </c>
      <c r="D8" s="5"/>
      <c r="E8" s="5"/>
    </row>
    <row r="9" spans="2:6" x14ac:dyDescent="0.5">
      <c r="B9" s="14" t="s">
        <v>16</v>
      </c>
      <c r="C9" s="26" t="s">
        <v>62</v>
      </c>
      <c r="D9" s="5"/>
      <c r="E9" s="5"/>
    </row>
    <row r="10" spans="2:6" x14ac:dyDescent="0.5">
      <c r="B10" s="12"/>
      <c r="C10" s="13"/>
    </row>
    <row r="11" spans="2:6" x14ac:dyDescent="0.5">
      <c r="B11" s="8" t="s">
        <v>20</v>
      </c>
    </row>
    <row r="12" spans="2:6" x14ac:dyDescent="0.5">
      <c r="B12" s="5" t="s">
        <v>31</v>
      </c>
      <c r="C12" s="5"/>
    </row>
    <row r="13" spans="2:6" x14ac:dyDescent="0.5">
      <c r="B13" s="5" t="s">
        <v>32</v>
      </c>
      <c r="C13" s="5"/>
    </row>
    <row r="14" spans="2:6" x14ac:dyDescent="0.5">
      <c r="B14" s="5" t="s">
        <v>33</v>
      </c>
      <c r="C14" s="5"/>
    </row>
    <row r="15" spans="2:6" x14ac:dyDescent="0.5">
      <c r="B15" s="5" t="s">
        <v>34</v>
      </c>
      <c r="C15" s="5"/>
    </row>
    <row r="16" spans="2:6" x14ac:dyDescent="0.5">
      <c r="B16" s="5" t="s">
        <v>35</v>
      </c>
      <c r="C16" s="5"/>
    </row>
    <row r="17" spans="2:5" x14ac:dyDescent="0.5">
      <c r="B17" s="5" t="s">
        <v>36</v>
      </c>
      <c r="C17" s="5"/>
    </row>
    <row r="18" spans="2:5" x14ac:dyDescent="0.5">
      <c r="B18" s="5" t="s">
        <v>37</v>
      </c>
      <c r="C18" s="5"/>
    </row>
    <row r="19" spans="2:5" x14ac:dyDescent="0.5">
      <c r="B19" s="5" t="s">
        <v>38</v>
      </c>
      <c r="C19" s="5"/>
    </row>
    <row r="20" spans="2:5" x14ac:dyDescent="0.5">
      <c r="B20" s="5" t="s">
        <v>39</v>
      </c>
      <c r="C20" s="5"/>
    </row>
    <row r="22" spans="2:5" x14ac:dyDescent="0.5">
      <c r="B22" s="7" t="str">
        <f t="shared" ref="B22:B31" si="0">TRIM(SUBSTITUTE(B12,CHAR(160)," "))</f>
        <v>2.1995 1.3993 6.5134</v>
      </c>
      <c r="C22" s="6" t="str">
        <f>RIGHT(B22, LEN(B22)-FIND(" ",B22))</f>
        <v>1.3993 6.5134</v>
      </c>
      <c r="D22" s="6" t="str">
        <f t="shared" ref="D22:D30" si="1">RIGHT(C22, LEN(C22)-FIND(" ",C22))</f>
        <v>6.5134</v>
      </c>
    </row>
    <row r="23" spans="2:5" x14ac:dyDescent="0.5">
      <c r="B23" s="7" t="str">
        <f t="shared" si="0"/>
        <v>3.3339 1.3993 6.3745</v>
      </c>
      <c r="C23" s="6" t="str">
        <f t="shared" ref="C23:C30" si="2">RIGHT(B23, LEN(B23)-FIND(" ",B23))</f>
        <v>1.3993 6.3745</v>
      </c>
      <c r="D23" s="6" t="str">
        <f t="shared" si="1"/>
        <v>6.3745</v>
      </c>
    </row>
    <row r="24" spans="2:5" x14ac:dyDescent="0.5">
      <c r="B24" s="7" t="str">
        <f t="shared" si="0"/>
        <v>4.4683 1.3993 6.2357</v>
      </c>
      <c r="C24" s="6" t="str">
        <f t="shared" si="2"/>
        <v>1.3993 6.2357</v>
      </c>
      <c r="D24" s="6" t="str">
        <f t="shared" si="1"/>
        <v>6.2357</v>
      </c>
    </row>
    <row r="25" spans="2:5" x14ac:dyDescent="0.5">
      <c r="B25" s="7" t="str">
        <f t="shared" si="0"/>
        <v>2.1995 2.2449 5.7686</v>
      </c>
      <c r="C25" s="6" t="str">
        <f t="shared" si="2"/>
        <v>2.2449 5.7686</v>
      </c>
      <c r="D25" s="6" t="str">
        <f t="shared" si="1"/>
        <v>5.7686</v>
      </c>
    </row>
    <row r="26" spans="2:5" x14ac:dyDescent="0.5">
      <c r="B26" s="7" t="str">
        <f t="shared" si="0"/>
        <v>3.3339 2.2449 5.8108</v>
      </c>
      <c r="C26" s="6" t="str">
        <f t="shared" si="2"/>
        <v>2.2449 5.8108</v>
      </c>
      <c r="D26" s="6" t="str">
        <f t="shared" si="1"/>
        <v>5.8108</v>
      </c>
    </row>
    <row r="27" spans="2:5" x14ac:dyDescent="0.5">
      <c r="B27" s="7" t="str">
        <f t="shared" si="0"/>
        <v>4.4683 2.2449 5.8530</v>
      </c>
      <c r="C27" s="6" t="str">
        <f t="shared" si="2"/>
        <v>2.2449 5.8530</v>
      </c>
      <c r="D27" s="6" t="str">
        <f t="shared" si="1"/>
        <v>5.8530</v>
      </c>
    </row>
    <row r="28" spans="2:5" x14ac:dyDescent="0.5">
      <c r="B28" s="7" t="str">
        <f t="shared" si="0"/>
        <v>2.1995 3.0904 5.0238</v>
      </c>
      <c r="C28" s="6" t="str">
        <f t="shared" si="2"/>
        <v>3.0904 5.0238</v>
      </c>
      <c r="D28" s="6" t="str">
        <f t="shared" si="1"/>
        <v>5.0238</v>
      </c>
    </row>
    <row r="29" spans="2:5" x14ac:dyDescent="0.5">
      <c r="B29" s="7" t="str">
        <f t="shared" si="0"/>
        <v>3.3339 3.0904 5.2471</v>
      </c>
      <c r="C29" s="6" t="str">
        <f t="shared" si="2"/>
        <v>3.0904 5.2471</v>
      </c>
      <c r="D29" s="6" t="str">
        <f t="shared" si="1"/>
        <v>5.2471</v>
      </c>
    </row>
    <row r="30" spans="2:5" x14ac:dyDescent="0.5">
      <c r="B30" s="7" t="str">
        <f t="shared" si="0"/>
        <v>4.4683 3.0904 5.4704</v>
      </c>
      <c r="C30" s="6" t="str">
        <f t="shared" si="2"/>
        <v>3.0904 5.4704</v>
      </c>
      <c r="D30" s="6" t="str">
        <f t="shared" si="1"/>
        <v>5.4704</v>
      </c>
    </row>
    <row r="31" spans="2:5" x14ac:dyDescent="0.5">
      <c r="B31" s="7" t="str">
        <f t="shared" si="0"/>
        <v/>
      </c>
      <c r="C31" s="6"/>
      <c r="D31" s="6"/>
    </row>
    <row r="32" spans="2:5" x14ac:dyDescent="0.5">
      <c r="B32" s="8" t="s">
        <v>17</v>
      </c>
      <c r="C32" s="6"/>
      <c r="D32" s="6"/>
      <c r="E32" s="6"/>
    </row>
    <row r="33" spans="2:6" x14ac:dyDescent="0.5">
      <c r="B33" s="6">
        <f t="shared" ref="B33:C41" si="3">ROUND(LEFT(B22,FIND(" ",B22)-1),4)</f>
        <v>2.1995</v>
      </c>
      <c r="C33" s="6">
        <f t="shared" si="3"/>
        <v>1.3993</v>
      </c>
      <c r="D33" s="6">
        <f t="shared" ref="D33:D41" si="4">ROUND(D22,4)</f>
        <v>6.5133999999999999</v>
      </c>
      <c r="E33" s="7" t="s">
        <v>6</v>
      </c>
      <c r="F33" s="8" t="s">
        <v>7</v>
      </c>
    </row>
    <row r="34" spans="2:6" x14ac:dyDescent="0.5">
      <c r="B34" s="6">
        <f t="shared" si="3"/>
        <v>3.3338999999999999</v>
      </c>
      <c r="C34" s="6">
        <f t="shared" si="3"/>
        <v>1.3993</v>
      </c>
      <c r="D34" s="6">
        <f t="shared" si="4"/>
        <v>6.3745000000000003</v>
      </c>
    </row>
    <row r="35" spans="2:6" x14ac:dyDescent="0.5">
      <c r="B35" s="6">
        <f t="shared" si="3"/>
        <v>4.4683000000000002</v>
      </c>
      <c r="C35" s="6">
        <f t="shared" si="3"/>
        <v>1.3993</v>
      </c>
      <c r="D35" s="6">
        <f t="shared" si="4"/>
        <v>6.2356999999999996</v>
      </c>
      <c r="E35" s="15" t="s">
        <v>6</v>
      </c>
      <c r="F35" s="8" t="s">
        <v>8</v>
      </c>
    </row>
    <row r="36" spans="2:6" x14ac:dyDescent="0.5">
      <c r="B36" s="6">
        <f t="shared" si="3"/>
        <v>2.1995</v>
      </c>
      <c r="C36" s="6">
        <f t="shared" si="3"/>
        <v>2.2448999999999999</v>
      </c>
      <c r="D36" s="6">
        <f t="shared" si="4"/>
        <v>5.7686000000000002</v>
      </c>
    </row>
    <row r="37" spans="2:6" x14ac:dyDescent="0.5">
      <c r="B37" s="6">
        <f t="shared" si="3"/>
        <v>3.3338999999999999</v>
      </c>
      <c r="C37" s="6">
        <f t="shared" si="3"/>
        <v>2.2448999999999999</v>
      </c>
      <c r="D37" s="6">
        <f t="shared" si="4"/>
        <v>5.8108000000000004</v>
      </c>
    </row>
    <row r="38" spans="2:6" x14ac:dyDescent="0.5">
      <c r="B38" s="6">
        <f t="shared" si="3"/>
        <v>4.4683000000000002</v>
      </c>
      <c r="C38" s="6">
        <f t="shared" si="3"/>
        <v>2.2448999999999999</v>
      </c>
      <c r="D38" s="6">
        <f t="shared" si="4"/>
        <v>5.8529999999999998</v>
      </c>
    </row>
    <row r="39" spans="2:6" x14ac:dyDescent="0.5">
      <c r="B39" s="6">
        <f t="shared" si="3"/>
        <v>2.1995</v>
      </c>
      <c r="C39" s="6">
        <f t="shared" si="3"/>
        <v>3.0903999999999998</v>
      </c>
      <c r="D39" s="6">
        <f t="shared" si="4"/>
        <v>5.0237999999999996</v>
      </c>
      <c r="E39" s="7" t="s">
        <v>6</v>
      </c>
      <c r="F39" s="8" t="s">
        <v>9</v>
      </c>
    </row>
    <row r="40" spans="2:6" x14ac:dyDescent="0.5">
      <c r="B40" s="6">
        <f t="shared" si="3"/>
        <v>3.3338999999999999</v>
      </c>
      <c r="C40" s="6">
        <f t="shared" si="3"/>
        <v>3.0903999999999998</v>
      </c>
      <c r="D40" s="6">
        <f t="shared" si="4"/>
        <v>5.2470999999999997</v>
      </c>
      <c r="F40" s="8"/>
    </row>
    <row r="41" spans="2:6" x14ac:dyDescent="0.5">
      <c r="B41" s="6">
        <f t="shared" si="3"/>
        <v>4.4683000000000002</v>
      </c>
      <c r="C41" s="6">
        <f t="shared" si="3"/>
        <v>3.0903999999999998</v>
      </c>
      <c r="D41" s="6">
        <f t="shared" si="4"/>
        <v>5.4703999999999997</v>
      </c>
      <c r="E41" s="7" t="s">
        <v>6</v>
      </c>
      <c r="F41" s="8" t="s">
        <v>10</v>
      </c>
    </row>
    <row r="44" spans="2:6" x14ac:dyDescent="0.5">
      <c r="B44" s="8" t="s">
        <v>18</v>
      </c>
    </row>
    <row r="45" spans="2:6" x14ac:dyDescent="0.5">
      <c r="D45" s="31" t="str">
        <f>CONCATENATE("Low ",C7)</f>
        <v>Low Control</v>
      </c>
      <c r="E45" s="31" t="str">
        <f>CONCATENATE("High ", C7)</f>
        <v>High Control</v>
      </c>
    </row>
    <row r="46" spans="2:6" x14ac:dyDescent="0.5">
      <c r="C46" s="14" t="str">
        <f>CONCATENATE("Low ", C8)</f>
        <v>Low Stress</v>
      </c>
      <c r="D46" s="5">
        <f>D33</f>
        <v>6.5133999999999999</v>
      </c>
      <c r="E46" s="5">
        <f>D39</f>
        <v>5.0237999999999996</v>
      </c>
    </row>
    <row r="47" spans="2:6" x14ac:dyDescent="0.5">
      <c r="C47" s="14" t="str">
        <f xml:space="preserve"> CONCATENATE("High ", C8)</f>
        <v>High Stress</v>
      </c>
      <c r="D47" s="5">
        <f>D39</f>
        <v>5.0237999999999996</v>
      </c>
      <c r="E47" s="5">
        <f>D41</f>
        <v>5.4703999999999997</v>
      </c>
    </row>
  </sheetData>
  <mergeCells count="1">
    <mergeCell ref="B4:F4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23"/>
  <sheetViews>
    <sheetView tabSelected="1" workbookViewId="0">
      <selection activeCell="H21" sqref="H21"/>
    </sheetView>
  </sheetViews>
  <sheetFormatPr defaultRowHeight="15.75" x14ac:dyDescent="0.5"/>
  <cols>
    <col min="1" max="1" width="2.6875" style="7" customWidth="1"/>
    <col min="2" max="2" width="11.875" style="7" customWidth="1"/>
    <col min="3" max="5" width="9" style="7"/>
    <col min="6" max="6" width="9.625" style="7" customWidth="1"/>
    <col min="7" max="7" width="11" style="7" customWidth="1"/>
    <col min="8" max="9" width="9" style="7"/>
    <col min="10" max="10" width="44.875" style="7" customWidth="1"/>
    <col min="11" max="16384" width="9" style="7"/>
  </cols>
  <sheetData>
    <row r="1" spans="2:9" ht="18" x14ac:dyDescent="0.55000000000000004">
      <c r="B1" s="2" t="str">
        <f>"Conditional effect of " &amp;C7 &amp;" on " &amp;C9 &amp;" at values of the moderator "&amp;C8</f>
        <v>Conditional effect of Control on Well-being at values of the moderator Stress</v>
      </c>
      <c r="H1" s="6"/>
    </row>
    <row r="2" spans="2:9" ht="16.149999999999999" thickBot="1" x14ac:dyDescent="0.55000000000000004">
      <c r="H2" s="6"/>
    </row>
    <row r="3" spans="2:9" x14ac:dyDescent="0.5">
      <c r="B3" s="9" t="s">
        <v>14</v>
      </c>
      <c r="C3" s="19"/>
      <c r="D3" s="19"/>
      <c r="E3" s="19"/>
      <c r="F3" s="19"/>
      <c r="G3" s="20"/>
      <c r="I3" s="8"/>
    </row>
    <row r="4" spans="2:9" ht="103.5" customHeight="1" thickBot="1" x14ac:dyDescent="0.55000000000000004">
      <c r="B4" s="33" t="s">
        <v>29</v>
      </c>
      <c r="C4" s="34"/>
      <c r="D4" s="34"/>
      <c r="E4" s="34"/>
      <c r="F4" s="34"/>
      <c r="G4" s="35"/>
      <c r="I4" s="8"/>
    </row>
    <row r="5" spans="2:9" x14ac:dyDescent="0.5">
      <c r="B5" s="16"/>
      <c r="C5" s="16"/>
      <c r="D5" s="16"/>
      <c r="E5" s="16"/>
      <c r="F5" s="16"/>
      <c r="I5" s="8"/>
    </row>
    <row r="6" spans="2:9" x14ac:dyDescent="0.5">
      <c r="B6" s="8" t="s">
        <v>19</v>
      </c>
      <c r="C6" s="16"/>
      <c r="D6" s="16"/>
      <c r="E6" s="16"/>
      <c r="F6" s="16"/>
      <c r="I6" s="8"/>
    </row>
    <row r="7" spans="2:9" x14ac:dyDescent="0.5">
      <c r="B7" s="25" t="s">
        <v>15</v>
      </c>
      <c r="C7" s="5" t="s">
        <v>64</v>
      </c>
      <c r="D7" s="27"/>
      <c r="E7" s="27"/>
      <c r="F7" s="27"/>
      <c r="I7" s="8"/>
    </row>
    <row r="8" spans="2:9" x14ac:dyDescent="0.5">
      <c r="B8" s="25" t="s">
        <v>21</v>
      </c>
      <c r="C8" s="26" t="s">
        <v>63</v>
      </c>
      <c r="D8" s="27"/>
      <c r="E8" s="27"/>
      <c r="F8" s="27"/>
      <c r="I8" s="8"/>
    </row>
    <row r="9" spans="2:9" x14ac:dyDescent="0.5">
      <c r="B9" s="25" t="s">
        <v>16</v>
      </c>
      <c r="C9" s="26" t="s">
        <v>62</v>
      </c>
      <c r="D9" s="27"/>
      <c r="E9" s="27"/>
      <c r="F9" s="27"/>
      <c r="I9" s="8"/>
    </row>
    <row r="10" spans="2:9" x14ac:dyDescent="0.5">
      <c r="B10" s="16"/>
      <c r="C10" s="16"/>
      <c r="D10" s="16"/>
      <c r="E10" s="16"/>
      <c r="F10" s="16"/>
      <c r="I10" s="8"/>
    </row>
    <row r="11" spans="2:9" x14ac:dyDescent="0.5">
      <c r="B11" s="8" t="s">
        <v>20</v>
      </c>
      <c r="C11" s="8"/>
      <c r="D11" s="8"/>
      <c r="E11" s="8"/>
      <c r="F11" s="8"/>
      <c r="G11" s="8"/>
      <c r="H11" s="6"/>
      <c r="I11" s="8"/>
    </row>
    <row r="12" spans="2:9" x14ac:dyDescent="0.5">
      <c r="B12" s="17" t="s">
        <v>65</v>
      </c>
      <c r="C12" s="3"/>
      <c r="D12" s="3"/>
      <c r="E12" s="3"/>
      <c r="F12" s="3"/>
      <c r="G12" s="4"/>
      <c r="H12" s="6"/>
      <c r="I12" s="8"/>
    </row>
    <row r="13" spans="2:9" x14ac:dyDescent="0.5">
      <c r="B13" s="17" t="s">
        <v>40</v>
      </c>
      <c r="C13" s="3"/>
      <c r="D13" s="3"/>
      <c r="E13" s="3"/>
      <c r="F13" s="3"/>
      <c r="G13" s="4"/>
      <c r="H13" s="24"/>
    </row>
    <row r="14" spans="2:9" x14ac:dyDescent="0.5">
      <c r="B14" s="17" t="s">
        <v>41</v>
      </c>
      <c r="C14" s="3"/>
      <c r="D14" s="3"/>
      <c r="E14" s="3"/>
      <c r="F14" s="3"/>
      <c r="G14" s="4"/>
      <c r="H14" s="6"/>
    </row>
    <row r="15" spans="2:9" x14ac:dyDescent="0.5">
      <c r="B15" s="17" t="s">
        <v>42</v>
      </c>
      <c r="C15" s="3"/>
      <c r="D15" s="3"/>
      <c r="E15" s="3"/>
      <c r="F15" s="3"/>
      <c r="G15" s="4"/>
      <c r="H15" s="6"/>
    </row>
    <row r="16" spans="2:9" x14ac:dyDescent="0.5">
      <c r="B16" s="17" t="s">
        <v>43</v>
      </c>
      <c r="C16" s="3"/>
      <c r="D16" s="3"/>
      <c r="E16" s="3"/>
      <c r="F16" s="3"/>
      <c r="G16" s="4"/>
      <c r="H16" s="6"/>
    </row>
    <row r="17" spans="2:8" x14ac:dyDescent="0.5">
      <c r="B17" s="17" t="s">
        <v>44</v>
      </c>
      <c r="C17" s="3"/>
      <c r="D17" s="3"/>
      <c r="E17" s="3"/>
      <c r="F17" s="3"/>
      <c r="G17" s="4"/>
      <c r="H17" s="6"/>
    </row>
    <row r="18" spans="2:8" x14ac:dyDescent="0.5">
      <c r="B18" s="17" t="s">
        <v>45</v>
      </c>
      <c r="C18" s="3"/>
      <c r="D18" s="3"/>
      <c r="E18" s="3"/>
      <c r="F18" s="3"/>
      <c r="G18" s="4"/>
      <c r="H18" s="6"/>
    </row>
    <row r="19" spans="2:8" x14ac:dyDescent="0.5">
      <c r="B19" s="17" t="s">
        <v>46</v>
      </c>
      <c r="C19" s="3"/>
      <c r="D19" s="3"/>
      <c r="E19" s="3"/>
      <c r="F19" s="3"/>
      <c r="G19" s="4"/>
      <c r="H19" s="6"/>
    </row>
    <row r="20" spans="2:8" x14ac:dyDescent="0.5">
      <c r="B20" s="17" t="s">
        <v>47</v>
      </c>
      <c r="C20" s="3"/>
      <c r="D20" s="3"/>
      <c r="E20" s="3"/>
      <c r="F20" s="3"/>
      <c r="G20" s="4"/>
      <c r="H20" s="6"/>
    </row>
    <row r="21" spans="2:8" x14ac:dyDescent="0.5">
      <c r="B21" s="17" t="s">
        <v>48</v>
      </c>
      <c r="C21" s="3"/>
      <c r="D21" s="3"/>
      <c r="E21" s="3"/>
      <c r="F21" s="3"/>
      <c r="G21" s="4"/>
      <c r="H21" s="24" t="s">
        <v>28</v>
      </c>
    </row>
    <row r="22" spans="2:8" x14ac:dyDescent="0.5">
      <c r="B22" s="17" t="s">
        <v>49</v>
      </c>
      <c r="C22" s="3"/>
      <c r="D22" s="3"/>
      <c r="E22" s="3"/>
      <c r="F22" s="3"/>
      <c r="G22" s="4"/>
    </row>
    <row r="23" spans="2:8" x14ac:dyDescent="0.5">
      <c r="B23" s="17" t="s">
        <v>50</v>
      </c>
      <c r="C23" s="3"/>
      <c r="D23" s="3"/>
      <c r="E23" s="3"/>
      <c r="F23" s="3"/>
      <c r="G23" s="4"/>
      <c r="H23" s="6"/>
    </row>
    <row r="24" spans="2:8" x14ac:dyDescent="0.5">
      <c r="B24" s="17" t="s">
        <v>51</v>
      </c>
      <c r="C24" s="3"/>
      <c r="D24" s="3"/>
      <c r="E24" s="3"/>
      <c r="F24" s="3"/>
      <c r="G24" s="4"/>
      <c r="H24" s="6"/>
    </row>
    <row r="25" spans="2:8" x14ac:dyDescent="0.5">
      <c r="B25" s="17" t="s">
        <v>52</v>
      </c>
      <c r="C25" s="3"/>
      <c r="D25" s="3"/>
      <c r="E25" s="3"/>
      <c r="F25" s="3"/>
      <c r="G25" s="4"/>
      <c r="H25" s="6"/>
    </row>
    <row r="26" spans="2:8" x14ac:dyDescent="0.5">
      <c r="B26" s="17" t="s">
        <v>53</v>
      </c>
      <c r="C26" s="3"/>
      <c r="D26" s="3"/>
      <c r="E26" s="3"/>
      <c r="F26" s="3"/>
      <c r="G26" s="4"/>
      <c r="H26" s="6"/>
    </row>
    <row r="27" spans="2:8" x14ac:dyDescent="0.5">
      <c r="B27" s="17" t="s">
        <v>54</v>
      </c>
      <c r="C27" s="3"/>
      <c r="D27" s="3"/>
      <c r="E27" s="3"/>
      <c r="F27" s="3"/>
      <c r="G27" s="4"/>
      <c r="H27" s="6"/>
    </row>
    <row r="28" spans="2:8" x14ac:dyDescent="0.5">
      <c r="B28" s="17" t="s">
        <v>55</v>
      </c>
      <c r="C28" s="3"/>
      <c r="D28" s="3"/>
      <c r="E28" s="3"/>
      <c r="F28" s="3"/>
      <c r="G28" s="4"/>
      <c r="H28" s="6"/>
    </row>
    <row r="29" spans="2:8" x14ac:dyDescent="0.5">
      <c r="B29" s="17" t="s">
        <v>56</v>
      </c>
      <c r="C29" s="3"/>
      <c r="D29" s="3"/>
      <c r="E29" s="3"/>
      <c r="F29" s="3"/>
      <c r="G29" s="4"/>
      <c r="H29" s="6"/>
    </row>
    <row r="30" spans="2:8" x14ac:dyDescent="0.5">
      <c r="B30" s="17" t="s">
        <v>57</v>
      </c>
      <c r="C30" s="3"/>
      <c r="D30" s="3"/>
      <c r="E30" s="3"/>
      <c r="F30" s="3"/>
      <c r="G30" s="4"/>
      <c r="H30" s="6"/>
    </row>
    <row r="31" spans="2:8" x14ac:dyDescent="0.5">
      <c r="B31" s="17" t="s">
        <v>58</v>
      </c>
      <c r="C31" s="3"/>
      <c r="D31" s="3"/>
      <c r="E31" s="3"/>
      <c r="F31" s="3"/>
      <c r="G31" s="4"/>
      <c r="H31" s="6"/>
    </row>
    <row r="32" spans="2:8" x14ac:dyDescent="0.5">
      <c r="B32" s="17" t="s">
        <v>59</v>
      </c>
      <c r="C32" s="3"/>
      <c r="D32" s="3"/>
      <c r="E32" s="3"/>
      <c r="F32" s="3"/>
      <c r="G32" s="4"/>
      <c r="H32" s="6"/>
    </row>
    <row r="33" spans="2:8" x14ac:dyDescent="0.5">
      <c r="B33" s="17" t="s">
        <v>60</v>
      </c>
      <c r="C33" s="3"/>
      <c r="D33" s="3"/>
      <c r="E33" s="3"/>
      <c r="F33" s="3"/>
      <c r="G33" s="4"/>
      <c r="H33" s="6"/>
    </row>
    <row r="34" spans="2:8" x14ac:dyDescent="0.5">
      <c r="B34" s="17" t="s">
        <v>61</v>
      </c>
      <c r="C34" s="3"/>
      <c r="D34" s="3"/>
      <c r="E34" s="3"/>
      <c r="F34" s="3"/>
      <c r="G34" s="4"/>
      <c r="H34" s="6"/>
    </row>
    <row r="35" spans="2:8" x14ac:dyDescent="0.5">
      <c r="B35" s="18"/>
      <c r="C35" s="21"/>
      <c r="D35" s="21"/>
      <c r="E35" s="21"/>
      <c r="F35" s="21"/>
      <c r="H35" s="6"/>
    </row>
    <row r="36" spans="2:8" x14ac:dyDescent="0.5">
      <c r="B36" s="22" t="s">
        <v>11</v>
      </c>
      <c r="C36" s="23"/>
      <c r="D36" s="23"/>
      <c r="E36" s="23"/>
      <c r="F36" s="23"/>
      <c r="G36" s="23"/>
      <c r="H36" s="23"/>
    </row>
    <row r="37" spans="2:8" x14ac:dyDescent="0.5">
      <c r="B37" s="24" t="str">
        <f>SUBSTITUTE(B12,CHAR(160)," ")</f>
        <v xml:space="preserve">     Stress     Effect         se          t          p       LLCI       ULCI</v>
      </c>
      <c r="C37" s="6"/>
      <c r="D37" s="6"/>
      <c r="E37" s="6"/>
      <c r="F37" s="6"/>
      <c r="G37" s="23"/>
      <c r="H37" s="23"/>
    </row>
    <row r="38" spans="2:8" x14ac:dyDescent="0.5">
      <c r="B38" s="6" t="str">
        <f t="shared" ref="B38:B59" si="0">TRIM(SUBSTITUTE(B13,CHAR(160)," "))</f>
        <v>1.0000 -.1978 .1008 -1.9622 .0510 -.3965 .0009</v>
      </c>
      <c r="C38" s="6"/>
      <c r="D38" s="6"/>
      <c r="E38" s="6"/>
      <c r="F38" s="6"/>
      <c r="G38" s="23"/>
      <c r="H38" s="23"/>
    </row>
    <row r="39" spans="2:8" x14ac:dyDescent="0.5">
      <c r="B39" s="6" t="str">
        <f t="shared" si="0"/>
        <v>1.2179 -.1567 .0906 -1.7298 .0851 -.3352 .0219</v>
      </c>
      <c r="C39" s="6"/>
      <c r="D39" s="6"/>
      <c r="E39" s="6"/>
      <c r="F39" s="6"/>
      <c r="G39" s="23"/>
      <c r="H39" s="23"/>
    </row>
    <row r="40" spans="2:8" x14ac:dyDescent="0.5">
      <c r="B40" s="6" t="str">
        <f t="shared" si="0"/>
        <v>1.4357 -.1155 .0811 -1.4245 .1558 -.2754 .0443</v>
      </c>
      <c r="C40" s="6"/>
      <c r="D40" s="6"/>
      <c r="E40" s="6"/>
      <c r="F40" s="6"/>
      <c r="G40" s="23"/>
      <c r="H40" s="23"/>
    </row>
    <row r="41" spans="2:8" x14ac:dyDescent="0.5">
      <c r="B41" s="6" t="str">
        <f t="shared" si="0"/>
        <v>1.6536 -.0744 .0727 -1.0233 .3073 -.2178 .0689</v>
      </c>
      <c r="C41" s="6"/>
      <c r="D41" s="6"/>
      <c r="E41" s="6"/>
      <c r="F41" s="6"/>
      <c r="G41" s="23"/>
      <c r="H41" s="23"/>
    </row>
    <row r="42" spans="2:8" x14ac:dyDescent="0.5">
      <c r="B42" s="6" t="str">
        <f t="shared" si="0"/>
        <v>1.8714 -.0333 .0658 -.5058 .6135 -.1630 .0965</v>
      </c>
      <c r="C42" s="6"/>
      <c r="D42" s="6"/>
      <c r="E42" s="6"/>
      <c r="F42" s="6"/>
      <c r="G42" s="23"/>
      <c r="H42" s="23"/>
    </row>
    <row r="43" spans="2:8" x14ac:dyDescent="0.5">
      <c r="B43" s="6" t="str">
        <f t="shared" si="0"/>
        <v>2.0893 .0078 .0609 .1287 .8977 -.1122 .1279</v>
      </c>
      <c r="C43" s="6"/>
      <c r="D43" s="6"/>
      <c r="E43" s="6"/>
      <c r="F43" s="6"/>
      <c r="G43" s="23"/>
      <c r="H43" s="23"/>
    </row>
    <row r="44" spans="2:8" x14ac:dyDescent="0.5">
      <c r="B44" s="6" t="str">
        <f t="shared" si="0"/>
        <v>2.3071 .0490 .0585 .8372 .4034 -.0663 .1642</v>
      </c>
      <c r="C44" s="6"/>
      <c r="D44" s="6"/>
      <c r="E44" s="6"/>
      <c r="F44" s="6"/>
      <c r="G44" s="23"/>
      <c r="H44" s="23"/>
    </row>
    <row r="45" spans="2:8" x14ac:dyDescent="0.5">
      <c r="B45" s="6" t="str">
        <f t="shared" si="0"/>
        <v>2.5250 .0901 .0589 1.5304 .1274 -.0259 .2061</v>
      </c>
      <c r="C45" s="6"/>
      <c r="D45" s="6"/>
      <c r="E45" s="6"/>
      <c r="F45" s="6"/>
      <c r="G45" s="23"/>
      <c r="H45" s="23"/>
    </row>
    <row r="46" spans="2:8" x14ac:dyDescent="0.5">
      <c r="B46" s="6" t="str">
        <f t="shared" si="0"/>
        <v>2.6836 .1200 .0609 1.9712 .0500 .0000 .2401</v>
      </c>
      <c r="C46" s="6"/>
      <c r="D46" s="6"/>
      <c r="E46" s="6"/>
      <c r="F46" s="6"/>
      <c r="G46" s="23"/>
      <c r="H46" s="23"/>
    </row>
    <row r="47" spans="2:8" x14ac:dyDescent="0.5">
      <c r="B47" s="6" t="str">
        <f t="shared" si="0"/>
        <v>2.7429 .1312 .0620 2.1165 .0355 .0090 .2534</v>
      </c>
      <c r="C47" s="6"/>
      <c r="D47" s="6"/>
      <c r="E47" s="6"/>
      <c r="F47" s="6"/>
      <c r="G47" s="23"/>
      <c r="H47" s="23"/>
    </row>
    <row r="48" spans="2:8" x14ac:dyDescent="0.5">
      <c r="B48" s="6" t="str">
        <f t="shared" si="0"/>
        <v>2.9607 .1723 .0675 2.5533 .0114 .0393 .3054</v>
      </c>
      <c r="C48" s="6"/>
      <c r="D48" s="6"/>
      <c r="E48" s="6"/>
      <c r="F48" s="6"/>
      <c r="G48" s="23"/>
      <c r="H48" s="23"/>
    </row>
    <row r="49" spans="2:8" x14ac:dyDescent="0.5">
      <c r="B49" s="6" t="str">
        <f t="shared" si="0"/>
        <v>3.1786 .2135 .0749 2.8520 .0048 .0659 .3610</v>
      </c>
      <c r="C49" s="6"/>
      <c r="D49" s="6"/>
      <c r="E49" s="6"/>
      <c r="F49" s="6"/>
      <c r="G49" s="23"/>
      <c r="H49" s="23"/>
    </row>
    <row r="50" spans="2:8" x14ac:dyDescent="0.5">
      <c r="B50" s="6" t="str">
        <f t="shared" si="0"/>
        <v>3.3964 .2546 .0836 3.0468 .0026 .0899 .4193</v>
      </c>
      <c r="C50" s="6"/>
      <c r="D50" s="6"/>
      <c r="E50" s="6"/>
      <c r="F50" s="6"/>
      <c r="G50" s="23"/>
      <c r="H50" s="23"/>
    </row>
    <row r="51" spans="2:8" x14ac:dyDescent="0.5">
      <c r="B51" s="6" t="str">
        <f t="shared" si="0"/>
        <v>3.6143 .2957 .0933 3.1711 .0017 .1119 .4796</v>
      </c>
      <c r="C51" s="6"/>
      <c r="D51" s="6"/>
      <c r="E51" s="6"/>
      <c r="F51" s="6"/>
      <c r="G51" s="23"/>
      <c r="H51" s="23"/>
    </row>
    <row r="52" spans="2:8" x14ac:dyDescent="0.5">
      <c r="B52" s="6" t="str">
        <f t="shared" si="0"/>
        <v>3.8321 .3369 .1037 3.2498 .0013 .1325 .5412</v>
      </c>
      <c r="C52" s="6"/>
      <c r="D52" s="6"/>
      <c r="E52" s="6"/>
      <c r="F52" s="6"/>
      <c r="G52" s="23"/>
      <c r="H52" s="23"/>
    </row>
    <row r="53" spans="2:8" x14ac:dyDescent="0.5">
      <c r="B53" s="6" t="str">
        <f t="shared" si="0"/>
        <v>4.0500 .3780 .1146 3.2992 .0011 .1521 .6038</v>
      </c>
      <c r="C53" s="6"/>
      <c r="D53" s="6"/>
      <c r="E53" s="6"/>
      <c r="F53" s="6"/>
      <c r="G53" s="23"/>
      <c r="H53" s="23"/>
    </row>
    <row r="54" spans="2:8" x14ac:dyDescent="0.5">
      <c r="B54" s="6" t="str">
        <f t="shared" si="0"/>
        <v>4.2679 .4191 .1259 3.3299 .0010 .1710 .6672</v>
      </c>
      <c r="C54" s="6"/>
      <c r="D54" s="6"/>
      <c r="E54" s="6"/>
      <c r="F54" s="6"/>
      <c r="G54" s="23"/>
      <c r="H54" s="23"/>
    </row>
    <row r="55" spans="2:8" x14ac:dyDescent="0.5">
      <c r="B55" s="6" t="str">
        <f t="shared" si="0"/>
        <v>4.4857 .4602 .1374 3.3486 .0010 .1893 .7312</v>
      </c>
      <c r="C55" s="6"/>
      <c r="D55" s="6"/>
      <c r="E55" s="6"/>
      <c r="F55" s="6"/>
      <c r="G55" s="23"/>
      <c r="H55" s="23"/>
    </row>
    <row r="56" spans="2:8" x14ac:dyDescent="0.5">
      <c r="B56" s="6" t="str">
        <f t="shared" si="0"/>
        <v>4.7036 .5014 .1492 3.3594 .0009 .2072 .7956</v>
      </c>
      <c r="C56" s="6"/>
      <c r="D56" s="6"/>
      <c r="E56" s="6"/>
      <c r="F56" s="6"/>
      <c r="G56" s="23"/>
      <c r="H56" s="23"/>
    </row>
    <row r="57" spans="2:8" x14ac:dyDescent="0.5">
      <c r="B57" s="6" t="str">
        <f t="shared" si="0"/>
        <v>4.9214 .5425 .1612 3.3650 .0009 .2247 .8603</v>
      </c>
      <c r="C57" s="6"/>
      <c r="D57" s="6"/>
      <c r="E57" s="6"/>
      <c r="F57" s="6"/>
      <c r="G57" s="23"/>
      <c r="H57" s="23"/>
    </row>
    <row r="58" spans="2:8" x14ac:dyDescent="0.5">
      <c r="B58" s="6" t="str">
        <f t="shared" si="0"/>
        <v>5.1393 .5836 .1733 3.3672 .0009 .2420 .9253</v>
      </c>
      <c r="C58" s="6"/>
      <c r="D58" s="6"/>
      <c r="E58" s="6"/>
      <c r="F58" s="6"/>
      <c r="G58" s="23"/>
      <c r="H58" s="23"/>
    </row>
    <row r="59" spans="2:8" x14ac:dyDescent="0.5">
      <c r="B59" s="6" t="str">
        <f t="shared" si="0"/>
        <v>5.3571 .6248 .1855 3.3671 .0009 .2590 .9905</v>
      </c>
      <c r="C59" s="6"/>
      <c r="D59" s="6"/>
      <c r="E59" s="6"/>
      <c r="F59" s="6"/>
      <c r="G59" s="23"/>
      <c r="H59" s="23"/>
    </row>
    <row r="60" spans="2:8" x14ac:dyDescent="0.5">
      <c r="B60" s="6"/>
      <c r="C60" s="6"/>
      <c r="D60" s="6"/>
      <c r="E60" s="6"/>
      <c r="F60" s="6"/>
      <c r="G60" s="23"/>
      <c r="H60" s="23"/>
    </row>
    <row r="61" spans="2:8" x14ac:dyDescent="0.5">
      <c r="B61" s="24" t="s">
        <v>12</v>
      </c>
      <c r="C61" s="6"/>
      <c r="D61" s="6"/>
      <c r="E61" s="6"/>
      <c r="F61" s="6"/>
      <c r="G61" s="23"/>
      <c r="H61" s="23"/>
    </row>
    <row r="62" spans="2:8" x14ac:dyDescent="0.5">
      <c r="B62" s="24" t="str">
        <f t="shared" ref="B62:B84" si="1">TRIM(B37)</f>
        <v>Stress Effect se t p LLCI ULCI</v>
      </c>
      <c r="C62" s="6"/>
      <c r="D62" s="6"/>
      <c r="E62" s="6"/>
      <c r="F62" s="6"/>
      <c r="G62" s="23"/>
      <c r="H62" s="23"/>
    </row>
    <row r="63" spans="2:8" x14ac:dyDescent="0.5">
      <c r="B63" s="6" t="str">
        <f t="shared" si="1"/>
        <v>1.0000 -.1978 .1008 -1.9622 .0510 -.3965 .0009</v>
      </c>
      <c r="C63" s="6" t="str">
        <f>RIGHT(B63, LEN(B63)-FIND(" ",B63))</f>
        <v>-.1978 .1008 -1.9622 .0510 -.3965 .0009</v>
      </c>
      <c r="D63" s="6" t="str">
        <f t="shared" ref="D63:H78" si="2">RIGHT(C63, LEN(C63)-FIND(" ",C63))</f>
        <v>.1008 -1.9622 .0510 -.3965 .0009</v>
      </c>
      <c r="E63" s="6" t="str">
        <f>RIGHT(D63, LEN(D63)-FIND(" ",D63))</f>
        <v>-1.9622 .0510 -.3965 .0009</v>
      </c>
      <c r="F63" s="6" t="str">
        <f>RIGHT(E63, LEN(E63)-FIND(" ",E63))</f>
        <v>.0510 -.3965 .0009</v>
      </c>
      <c r="G63" s="6" t="str">
        <f>RIGHT(F63, LEN(F63)-FIND(" ",F63))</f>
        <v>-.3965 .0009</v>
      </c>
      <c r="H63" s="6" t="str">
        <f>RIGHT(G63, LEN(G63)-FIND(" ",G63))</f>
        <v>.0009</v>
      </c>
    </row>
    <row r="64" spans="2:8" x14ac:dyDescent="0.5">
      <c r="B64" s="6" t="str">
        <f t="shared" si="1"/>
        <v>1.2179 -.1567 .0906 -1.7298 .0851 -.3352 .0219</v>
      </c>
      <c r="C64" s="6" t="str">
        <f t="shared" ref="C64:H79" si="3">RIGHT(B64, LEN(B64)-FIND(" ",B64))</f>
        <v>-.1567 .0906 -1.7298 .0851 -.3352 .0219</v>
      </c>
      <c r="D64" s="6" t="str">
        <f t="shared" si="2"/>
        <v>.0906 -1.7298 .0851 -.3352 .0219</v>
      </c>
      <c r="E64" s="6" t="str">
        <f t="shared" ref="E64:E84" si="4">RIGHT(D64, LEN(D64)-FIND(" ",D64))</f>
        <v>-1.7298 .0851 -.3352 .0219</v>
      </c>
      <c r="F64" s="6" t="str">
        <f t="shared" si="2"/>
        <v>.0851 -.3352 .0219</v>
      </c>
      <c r="G64" s="6" t="str">
        <f t="shared" si="2"/>
        <v>-.3352 .0219</v>
      </c>
      <c r="H64" s="6" t="str">
        <f t="shared" si="2"/>
        <v>.0219</v>
      </c>
    </row>
    <row r="65" spans="2:8" x14ac:dyDescent="0.5">
      <c r="B65" s="6" t="str">
        <f t="shared" si="1"/>
        <v>1.4357 -.1155 .0811 -1.4245 .1558 -.2754 .0443</v>
      </c>
      <c r="C65" s="6" t="str">
        <f t="shared" si="3"/>
        <v>-.1155 .0811 -1.4245 .1558 -.2754 .0443</v>
      </c>
      <c r="D65" s="6" t="str">
        <f t="shared" si="2"/>
        <v>.0811 -1.4245 .1558 -.2754 .0443</v>
      </c>
      <c r="E65" s="6" t="str">
        <f t="shared" si="4"/>
        <v>-1.4245 .1558 -.2754 .0443</v>
      </c>
      <c r="F65" s="6" t="str">
        <f t="shared" si="2"/>
        <v>.1558 -.2754 .0443</v>
      </c>
      <c r="G65" s="6" t="str">
        <f t="shared" si="2"/>
        <v>-.2754 .0443</v>
      </c>
      <c r="H65" s="6" t="str">
        <f t="shared" si="2"/>
        <v>.0443</v>
      </c>
    </row>
    <row r="66" spans="2:8" x14ac:dyDescent="0.5">
      <c r="B66" s="6" t="str">
        <f t="shared" si="1"/>
        <v>1.6536 -.0744 .0727 -1.0233 .3073 -.2178 .0689</v>
      </c>
      <c r="C66" s="6" t="str">
        <f t="shared" si="3"/>
        <v>-.0744 .0727 -1.0233 .3073 -.2178 .0689</v>
      </c>
      <c r="D66" s="6" t="str">
        <f t="shared" si="2"/>
        <v>.0727 -1.0233 .3073 -.2178 .0689</v>
      </c>
      <c r="E66" s="6" t="str">
        <f t="shared" si="4"/>
        <v>-1.0233 .3073 -.2178 .0689</v>
      </c>
      <c r="F66" s="6" t="str">
        <f t="shared" si="2"/>
        <v>.3073 -.2178 .0689</v>
      </c>
      <c r="G66" s="6" t="str">
        <f t="shared" si="2"/>
        <v>-.2178 .0689</v>
      </c>
      <c r="H66" s="6" t="str">
        <f t="shared" si="2"/>
        <v>.0689</v>
      </c>
    </row>
    <row r="67" spans="2:8" x14ac:dyDescent="0.5">
      <c r="B67" s="6" t="str">
        <f t="shared" si="1"/>
        <v>1.8714 -.0333 .0658 -.5058 .6135 -.1630 .0965</v>
      </c>
      <c r="C67" s="6" t="str">
        <f t="shared" si="3"/>
        <v>-.0333 .0658 -.5058 .6135 -.1630 .0965</v>
      </c>
      <c r="D67" s="6" t="str">
        <f t="shared" si="2"/>
        <v>.0658 -.5058 .6135 -.1630 .0965</v>
      </c>
      <c r="E67" s="6" t="str">
        <f t="shared" si="4"/>
        <v>-.5058 .6135 -.1630 .0965</v>
      </c>
      <c r="F67" s="6" t="str">
        <f t="shared" si="2"/>
        <v>.6135 -.1630 .0965</v>
      </c>
      <c r="G67" s="6" t="str">
        <f t="shared" si="2"/>
        <v>-.1630 .0965</v>
      </c>
      <c r="H67" s="6" t="str">
        <f t="shared" si="2"/>
        <v>.0965</v>
      </c>
    </row>
    <row r="68" spans="2:8" x14ac:dyDescent="0.5">
      <c r="B68" s="6" t="str">
        <f t="shared" si="1"/>
        <v>2.0893 .0078 .0609 .1287 .8977 -.1122 .1279</v>
      </c>
      <c r="C68" s="6" t="str">
        <f t="shared" si="3"/>
        <v>.0078 .0609 .1287 .8977 -.1122 .1279</v>
      </c>
      <c r="D68" s="6" t="str">
        <f t="shared" si="2"/>
        <v>.0609 .1287 .8977 -.1122 .1279</v>
      </c>
      <c r="E68" s="6" t="str">
        <f t="shared" si="4"/>
        <v>.1287 .8977 -.1122 .1279</v>
      </c>
      <c r="F68" s="6" t="str">
        <f t="shared" si="2"/>
        <v>.8977 -.1122 .1279</v>
      </c>
      <c r="G68" s="6" t="str">
        <f t="shared" si="2"/>
        <v>-.1122 .1279</v>
      </c>
      <c r="H68" s="6" t="str">
        <f t="shared" si="2"/>
        <v>.1279</v>
      </c>
    </row>
    <row r="69" spans="2:8" x14ac:dyDescent="0.5">
      <c r="B69" s="6" t="str">
        <f t="shared" si="1"/>
        <v>2.3071 .0490 .0585 .8372 .4034 -.0663 .1642</v>
      </c>
      <c r="C69" s="6" t="str">
        <f t="shared" si="3"/>
        <v>.0490 .0585 .8372 .4034 -.0663 .1642</v>
      </c>
      <c r="D69" s="6" t="str">
        <f t="shared" si="2"/>
        <v>.0585 .8372 .4034 -.0663 .1642</v>
      </c>
      <c r="E69" s="6" t="str">
        <f t="shared" si="4"/>
        <v>.8372 .4034 -.0663 .1642</v>
      </c>
      <c r="F69" s="6" t="str">
        <f t="shared" si="2"/>
        <v>.4034 -.0663 .1642</v>
      </c>
      <c r="G69" s="6" t="str">
        <f t="shared" si="2"/>
        <v>-.0663 .1642</v>
      </c>
      <c r="H69" s="6" t="str">
        <f t="shared" si="2"/>
        <v>.1642</v>
      </c>
    </row>
    <row r="70" spans="2:8" x14ac:dyDescent="0.5">
      <c r="B70" s="6" t="str">
        <f t="shared" si="1"/>
        <v>2.5250 .0901 .0589 1.5304 .1274 -.0259 .2061</v>
      </c>
      <c r="C70" s="6" t="str">
        <f t="shared" si="3"/>
        <v>.0901 .0589 1.5304 .1274 -.0259 .2061</v>
      </c>
      <c r="D70" s="6" t="str">
        <f t="shared" si="2"/>
        <v>.0589 1.5304 .1274 -.0259 .2061</v>
      </c>
      <c r="E70" s="6" t="str">
        <f t="shared" si="4"/>
        <v>1.5304 .1274 -.0259 .2061</v>
      </c>
      <c r="F70" s="6" t="str">
        <f t="shared" si="2"/>
        <v>.1274 -.0259 .2061</v>
      </c>
      <c r="G70" s="6" t="str">
        <f t="shared" si="2"/>
        <v>-.0259 .2061</v>
      </c>
      <c r="H70" s="6" t="str">
        <f t="shared" si="2"/>
        <v>.2061</v>
      </c>
    </row>
    <row r="71" spans="2:8" x14ac:dyDescent="0.5">
      <c r="B71" s="6" t="str">
        <f t="shared" si="1"/>
        <v>2.6836 .1200 .0609 1.9712 .0500 .0000 .2401</v>
      </c>
      <c r="C71" s="6" t="str">
        <f t="shared" si="3"/>
        <v>.1200 .0609 1.9712 .0500 .0000 .2401</v>
      </c>
      <c r="D71" s="6" t="str">
        <f t="shared" si="2"/>
        <v>.0609 1.9712 .0500 .0000 .2401</v>
      </c>
      <c r="E71" s="6" t="str">
        <f t="shared" si="4"/>
        <v>1.9712 .0500 .0000 .2401</v>
      </c>
      <c r="F71" s="6" t="str">
        <f t="shared" si="2"/>
        <v>.0500 .0000 .2401</v>
      </c>
      <c r="G71" s="6" t="str">
        <f t="shared" si="2"/>
        <v>.0000 .2401</v>
      </c>
      <c r="H71" s="6" t="str">
        <f t="shared" si="2"/>
        <v>.2401</v>
      </c>
    </row>
    <row r="72" spans="2:8" x14ac:dyDescent="0.5">
      <c r="B72" s="6" t="str">
        <f t="shared" si="1"/>
        <v>2.7429 .1312 .0620 2.1165 .0355 .0090 .2534</v>
      </c>
      <c r="C72" s="6" t="str">
        <f t="shared" si="3"/>
        <v>.1312 .0620 2.1165 .0355 .0090 .2534</v>
      </c>
      <c r="D72" s="6" t="str">
        <f t="shared" si="2"/>
        <v>.0620 2.1165 .0355 .0090 .2534</v>
      </c>
      <c r="E72" s="6" t="str">
        <f t="shared" si="4"/>
        <v>2.1165 .0355 .0090 .2534</v>
      </c>
      <c r="F72" s="6" t="str">
        <f t="shared" si="2"/>
        <v>.0355 .0090 .2534</v>
      </c>
      <c r="G72" s="6" t="str">
        <f t="shared" si="2"/>
        <v>.0090 .2534</v>
      </c>
      <c r="H72" s="6" t="str">
        <f t="shared" si="2"/>
        <v>.2534</v>
      </c>
    </row>
    <row r="73" spans="2:8" x14ac:dyDescent="0.5">
      <c r="B73" s="6" t="str">
        <f t="shared" si="1"/>
        <v>2.9607 .1723 .0675 2.5533 .0114 .0393 .3054</v>
      </c>
      <c r="C73" s="6" t="str">
        <f t="shared" si="3"/>
        <v>.1723 .0675 2.5533 .0114 .0393 .3054</v>
      </c>
      <c r="D73" s="6" t="str">
        <f t="shared" si="2"/>
        <v>.0675 2.5533 .0114 .0393 .3054</v>
      </c>
      <c r="E73" s="6" t="str">
        <f t="shared" si="4"/>
        <v>2.5533 .0114 .0393 .3054</v>
      </c>
      <c r="F73" s="6" t="str">
        <f t="shared" si="2"/>
        <v>.0114 .0393 .3054</v>
      </c>
      <c r="G73" s="6" t="str">
        <f t="shared" si="2"/>
        <v>.0393 .3054</v>
      </c>
      <c r="H73" s="6" t="str">
        <f t="shared" si="2"/>
        <v>.3054</v>
      </c>
    </row>
    <row r="74" spans="2:8" x14ac:dyDescent="0.5">
      <c r="B74" s="6" t="str">
        <f t="shared" si="1"/>
        <v>3.1786 .2135 .0749 2.8520 .0048 .0659 .3610</v>
      </c>
      <c r="C74" s="6" t="str">
        <f t="shared" si="3"/>
        <v>.2135 .0749 2.8520 .0048 .0659 .3610</v>
      </c>
      <c r="D74" s="6" t="str">
        <f t="shared" si="2"/>
        <v>.0749 2.8520 .0048 .0659 .3610</v>
      </c>
      <c r="E74" s="6" t="str">
        <f t="shared" si="4"/>
        <v>2.8520 .0048 .0659 .3610</v>
      </c>
      <c r="F74" s="6" t="str">
        <f t="shared" si="2"/>
        <v>.0048 .0659 .3610</v>
      </c>
      <c r="G74" s="6" t="str">
        <f t="shared" si="2"/>
        <v>.0659 .3610</v>
      </c>
      <c r="H74" s="6" t="str">
        <f t="shared" si="2"/>
        <v>.3610</v>
      </c>
    </row>
    <row r="75" spans="2:8" x14ac:dyDescent="0.5">
      <c r="B75" s="6" t="str">
        <f t="shared" si="1"/>
        <v>3.3964 .2546 .0836 3.0468 .0026 .0899 .4193</v>
      </c>
      <c r="C75" s="6" t="str">
        <f t="shared" si="3"/>
        <v>.2546 .0836 3.0468 .0026 .0899 .4193</v>
      </c>
      <c r="D75" s="6" t="str">
        <f t="shared" si="2"/>
        <v>.0836 3.0468 .0026 .0899 .4193</v>
      </c>
      <c r="E75" s="6" t="str">
        <f t="shared" si="4"/>
        <v>3.0468 .0026 .0899 .4193</v>
      </c>
      <c r="F75" s="6" t="str">
        <f t="shared" si="2"/>
        <v>.0026 .0899 .4193</v>
      </c>
      <c r="G75" s="6" t="str">
        <f t="shared" si="2"/>
        <v>.0899 .4193</v>
      </c>
      <c r="H75" s="6" t="str">
        <f t="shared" si="2"/>
        <v>.4193</v>
      </c>
    </row>
    <row r="76" spans="2:8" x14ac:dyDescent="0.5">
      <c r="B76" s="6" t="str">
        <f t="shared" si="1"/>
        <v>3.6143 .2957 .0933 3.1711 .0017 .1119 .4796</v>
      </c>
      <c r="C76" s="6" t="str">
        <f t="shared" si="3"/>
        <v>.2957 .0933 3.1711 .0017 .1119 .4796</v>
      </c>
      <c r="D76" s="6" t="str">
        <f t="shared" si="2"/>
        <v>.0933 3.1711 .0017 .1119 .4796</v>
      </c>
      <c r="E76" s="6" t="str">
        <f t="shared" si="4"/>
        <v>3.1711 .0017 .1119 .4796</v>
      </c>
      <c r="F76" s="6" t="str">
        <f t="shared" si="2"/>
        <v>.0017 .1119 .4796</v>
      </c>
      <c r="G76" s="6" t="str">
        <f t="shared" si="2"/>
        <v>.1119 .4796</v>
      </c>
      <c r="H76" s="6" t="str">
        <f t="shared" si="2"/>
        <v>.4796</v>
      </c>
    </row>
    <row r="77" spans="2:8" x14ac:dyDescent="0.5">
      <c r="B77" s="6" t="str">
        <f t="shared" si="1"/>
        <v>3.8321 .3369 .1037 3.2498 .0013 .1325 .5412</v>
      </c>
      <c r="C77" s="6" t="str">
        <f t="shared" si="3"/>
        <v>.3369 .1037 3.2498 .0013 .1325 .5412</v>
      </c>
      <c r="D77" s="6" t="str">
        <f t="shared" si="2"/>
        <v>.1037 3.2498 .0013 .1325 .5412</v>
      </c>
      <c r="E77" s="6" t="str">
        <f t="shared" si="4"/>
        <v>3.2498 .0013 .1325 .5412</v>
      </c>
      <c r="F77" s="6" t="str">
        <f t="shared" si="2"/>
        <v>.0013 .1325 .5412</v>
      </c>
      <c r="G77" s="6" t="str">
        <f t="shared" si="2"/>
        <v>.1325 .5412</v>
      </c>
      <c r="H77" s="6" t="str">
        <f t="shared" si="2"/>
        <v>.5412</v>
      </c>
    </row>
    <row r="78" spans="2:8" x14ac:dyDescent="0.5">
      <c r="B78" s="6" t="str">
        <f t="shared" si="1"/>
        <v>4.0500 .3780 .1146 3.2992 .0011 .1521 .6038</v>
      </c>
      <c r="C78" s="6" t="str">
        <f t="shared" si="3"/>
        <v>.3780 .1146 3.2992 .0011 .1521 .6038</v>
      </c>
      <c r="D78" s="6" t="str">
        <f t="shared" si="2"/>
        <v>.1146 3.2992 .0011 .1521 .6038</v>
      </c>
      <c r="E78" s="6" t="str">
        <f t="shared" si="4"/>
        <v>3.2992 .0011 .1521 .6038</v>
      </c>
      <c r="F78" s="6" t="str">
        <f t="shared" si="2"/>
        <v>.0011 .1521 .6038</v>
      </c>
      <c r="G78" s="6" t="str">
        <f t="shared" si="2"/>
        <v>.1521 .6038</v>
      </c>
      <c r="H78" s="6" t="str">
        <f t="shared" si="2"/>
        <v>.6038</v>
      </c>
    </row>
    <row r="79" spans="2:8" x14ac:dyDescent="0.5">
      <c r="B79" s="6" t="str">
        <f t="shared" si="1"/>
        <v>4.2679 .4191 .1259 3.3299 .0010 .1710 .6672</v>
      </c>
      <c r="C79" s="6" t="str">
        <f t="shared" si="3"/>
        <v>.4191 .1259 3.3299 .0010 .1710 .6672</v>
      </c>
      <c r="D79" s="6" t="str">
        <f t="shared" si="3"/>
        <v>.1259 3.3299 .0010 .1710 .6672</v>
      </c>
      <c r="E79" s="6" t="str">
        <f t="shared" si="4"/>
        <v>3.3299 .0010 .1710 .6672</v>
      </c>
      <c r="F79" s="6" t="str">
        <f t="shared" si="3"/>
        <v>.0010 .1710 .6672</v>
      </c>
      <c r="G79" s="6" t="str">
        <f t="shared" si="3"/>
        <v>.1710 .6672</v>
      </c>
      <c r="H79" s="6" t="str">
        <f t="shared" si="3"/>
        <v>.6672</v>
      </c>
    </row>
    <row r="80" spans="2:8" x14ac:dyDescent="0.5">
      <c r="B80" s="6" t="str">
        <f t="shared" si="1"/>
        <v>4.4857 .4602 .1374 3.3486 .0010 .1893 .7312</v>
      </c>
      <c r="C80" s="6" t="str">
        <f t="shared" ref="C80:H84" si="5">RIGHT(B80, LEN(B80)-FIND(" ",B80))</f>
        <v>.4602 .1374 3.3486 .0010 .1893 .7312</v>
      </c>
      <c r="D80" s="6" t="str">
        <f t="shared" si="5"/>
        <v>.1374 3.3486 .0010 .1893 .7312</v>
      </c>
      <c r="E80" s="6" t="str">
        <f t="shared" si="4"/>
        <v>3.3486 .0010 .1893 .7312</v>
      </c>
      <c r="F80" s="6" t="str">
        <f t="shared" si="5"/>
        <v>.0010 .1893 .7312</v>
      </c>
      <c r="G80" s="6" t="str">
        <f t="shared" si="5"/>
        <v>.1893 .7312</v>
      </c>
      <c r="H80" s="6" t="str">
        <f t="shared" si="5"/>
        <v>.7312</v>
      </c>
    </row>
    <row r="81" spans="2:8" x14ac:dyDescent="0.5">
      <c r="B81" s="6" t="str">
        <f t="shared" si="1"/>
        <v>4.7036 .5014 .1492 3.3594 .0009 .2072 .7956</v>
      </c>
      <c r="C81" s="6" t="str">
        <f t="shared" si="5"/>
        <v>.5014 .1492 3.3594 .0009 .2072 .7956</v>
      </c>
      <c r="D81" s="6" t="str">
        <f t="shared" si="5"/>
        <v>.1492 3.3594 .0009 .2072 .7956</v>
      </c>
      <c r="E81" s="6" t="str">
        <f t="shared" si="4"/>
        <v>3.3594 .0009 .2072 .7956</v>
      </c>
      <c r="F81" s="6" t="str">
        <f t="shared" si="5"/>
        <v>.0009 .2072 .7956</v>
      </c>
      <c r="G81" s="6" t="str">
        <f t="shared" si="5"/>
        <v>.2072 .7956</v>
      </c>
      <c r="H81" s="6" t="str">
        <f t="shared" si="5"/>
        <v>.7956</v>
      </c>
    </row>
    <row r="82" spans="2:8" x14ac:dyDescent="0.5">
      <c r="B82" s="6" t="str">
        <f t="shared" si="1"/>
        <v>4.9214 .5425 .1612 3.3650 .0009 .2247 .8603</v>
      </c>
      <c r="C82" s="6" t="str">
        <f t="shared" si="5"/>
        <v>.5425 .1612 3.3650 .0009 .2247 .8603</v>
      </c>
      <c r="D82" s="6" t="str">
        <f t="shared" si="5"/>
        <v>.1612 3.3650 .0009 .2247 .8603</v>
      </c>
      <c r="E82" s="6" t="str">
        <f t="shared" si="4"/>
        <v>3.3650 .0009 .2247 .8603</v>
      </c>
      <c r="F82" s="6" t="str">
        <f t="shared" si="5"/>
        <v>.0009 .2247 .8603</v>
      </c>
      <c r="G82" s="6" t="str">
        <f t="shared" si="5"/>
        <v>.2247 .8603</v>
      </c>
      <c r="H82" s="6" t="str">
        <f t="shared" si="5"/>
        <v>.8603</v>
      </c>
    </row>
    <row r="83" spans="2:8" x14ac:dyDescent="0.5">
      <c r="B83" s="6" t="str">
        <f t="shared" si="1"/>
        <v>5.1393 .5836 .1733 3.3672 .0009 .2420 .9253</v>
      </c>
      <c r="C83" s="6" t="str">
        <f t="shared" si="5"/>
        <v>.5836 .1733 3.3672 .0009 .2420 .9253</v>
      </c>
      <c r="D83" s="6" t="str">
        <f t="shared" si="5"/>
        <v>.1733 3.3672 .0009 .2420 .9253</v>
      </c>
      <c r="E83" s="6" t="str">
        <f t="shared" si="4"/>
        <v>3.3672 .0009 .2420 .9253</v>
      </c>
      <c r="F83" s="6" t="str">
        <f t="shared" si="5"/>
        <v>.0009 .2420 .9253</v>
      </c>
      <c r="G83" s="6" t="str">
        <f t="shared" si="5"/>
        <v>.2420 .9253</v>
      </c>
      <c r="H83" s="6" t="str">
        <f t="shared" si="5"/>
        <v>.9253</v>
      </c>
    </row>
    <row r="84" spans="2:8" x14ac:dyDescent="0.5">
      <c r="B84" s="6" t="str">
        <f t="shared" si="1"/>
        <v>5.3571 .6248 .1855 3.3671 .0009 .2590 .9905</v>
      </c>
      <c r="C84" s="6" t="str">
        <f t="shared" si="5"/>
        <v>.6248 .1855 3.3671 .0009 .2590 .9905</v>
      </c>
      <c r="D84" s="6" t="str">
        <f t="shared" si="5"/>
        <v>.1855 3.3671 .0009 .2590 .9905</v>
      </c>
      <c r="E84" s="6" t="str">
        <f t="shared" si="4"/>
        <v>3.3671 .0009 .2590 .9905</v>
      </c>
      <c r="F84" s="6" t="str">
        <f t="shared" si="5"/>
        <v>.0009 .2590 .9905</v>
      </c>
      <c r="G84" s="6" t="str">
        <f t="shared" si="5"/>
        <v>.2590 .9905</v>
      </c>
      <c r="H84" s="6" t="str">
        <f t="shared" si="5"/>
        <v>.9905</v>
      </c>
    </row>
    <row r="85" spans="2:8" s="18" customFormat="1" x14ac:dyDescent="0.5">
      <c r="B85" s="6"/>
      <c r="C85" s="6"/>
      <c r="D85" s="6"/>
      <c r="E85" s="6"/>
      <c r="F85" s="6"/>
      <c r="G85" s="6"/>
      <c r="H85" s="6"/>
    </row>
    <row r="86" spans="2:8" x14ac:dyDescent="0.5">
      <c r="B86" s="24" t="s">
        <v>13</v>
      </c>
      <c r="C86" s="6"/>
      <c r="D86" s="6"/>
      <c r="E86" s="6"/>
      <c r="F86" s="6"/>
      <c r="G86" s="23"/>
      <c r="H86" s="23"/>
    </row>
    <row r="87" spans="2:8" s="8" customFormat="1" x14ac:dyDescent="0.5">
      <c r="B87" s="24" t="str">
        <f>LEFT(B62,FIND(" ",B62)-1)</f>
        <v>Stress</v>
      </c>
      <c r="C87" s="24" t="s">
        <v>2</v>
      </c>
      <c r="D87" s="8" t="s">
        <v>3</v>
      </c>
      <c r="E87" s="8" t="s">
        <v>4</v>
      </c>
      <c r="F87" s="8" t="s">
        <v>5</v>
      </c>
      <c r="G87" s="24" t="s">
        <v>0</v>
      </c>
      <c r="H87" s="24" t="s">
        <v>1</v>
      </c>
    </row>
    <row r="88" spans="2:8" x14ac:dyDescent="0.5">
      <c r="B88" s="6">
        <f t="shared" ref="B88:G97" si="6">ROUND(LEFT(B63,FIND(" ",B63)-1),4)</f>
        <v>1</v>
      </c>
      <c r="C88" s="6">
        <f t="shared" si="6"/>
        <v>-0.1978</v>
      </c>
      <c r="D88" s="6">
        <f t="shared" si="6"/>
        <v>0.1008</v>
      </c>
      <c r="E88" s="6">
        <f t="shared" si="6"/>
        <v>-1.9621999999999999</v>
      </c>
      <c r="F88" s="6">
        <f t="shared" si="6"/>
        <v>5.0999999999999997E-2</v>
      </c>
      <c r="G88" s="6">
        <f t="shared" si="6"/>
        <v>-0.39650000000000002</v>
      </c>
      <c r="H88" s="6">
        <f t="shared" ref="H88:H109" si="7">ROUND(H63,4)</f>
        <v>8.9999999999999998E-4</v>
      </c>
    </row>
    <row r="89" spans="2:8" x14ac:dyDescent="0.5">
      <c r="B89" s="6">
        <f t="shared" si="6"/>
        <v>1.2179</v>
      </c>
      <c r="C89" s="6">
        <f t="shared" si="6"/>
        <v>-0.15670000000000001</v>
      </c>
      <c r="D89" s="6">
        <f t="shared" si="6"/>
        <v>9.06E-2</v>
      </c>
      <c r="E89" s="6">
        <f t="shared" si="6"/>
        <v>-1.7298</v>
      </c>
      <c r="F89" s="6">
        <f t="shared" si="6"/>
        <v>8.5099999999999995E-2</v>
      </c>
      <c r="G89" s="6">
        <f t="shared" si="6"/>
        <v>-0.3352</v>
      </c>
      <c r="H89" s="6">
        <f t="shared" si="7"/>
        <v>2.1899999999999999E-2</v>
      </c>
    </row>
    <row r="90" spans="2:8" x14ac:dyDescent="0.5">
      <c r="B90" s="6">
        <f t="shared" si="6"/>
        <v>1.4357</v>
      </c>
      <c r="C90" s="6">
        <f t="shared" si="6"/>
        <v>-0.11550000000000001</v>
      </c>
      <c r="D90" s="6">
        <f t="shared" si="6"/>
        <v>8.1100000000000005E-2</v>
      </c>
      <c r="E90" s="6">
        <f t="shared" si="6"/>
        <v>-1.4245000000000001</v>
      </c>
      <c r="F90" s="6">
        <f t="shared" si="6"/>
        <v>0.15579999999999999</v>
      </c>
      <c r="G90" s="6">
        <f t="shared" si="6"/>
        <v>-0.27539999999999998</v>
      </c>
      <c r="H90" s="6">
        <f t="shared" si="7"/>
        <v>4.4299999999999999E-2</v>
      </c>
    </row>
    <row r="91" spans="2:8" x14ac:dyDescent="0.5">
      <c r="B91" s="6">
        <f t="shared" si="6"/>
        <v>1.6536</v>
      </c>
      <c r="C91" s="6">
        <f t="shared" si="6"/>
        <v>-7.4399999999999994E-2</v>
      </c>
      <c r="D91" s="6">
        <f t="shared" si="6"/>
        <v>7.2700000000000001E-2</v>
      </c>
      <c r="E91" s="6">
        <f t="shared" si="6"/>
        <v>-1.0233000000000001</v>
      </c>
      <c r="F91" s="6">
        <f t="shared" si="6"/>
        <v>0.30730000000000002</v>
      </c>
      <c r="G91" s="6">
        <f t="shared" si="6"/>
        <v>-0.21779999999999999</v>
      </c>
      <c r="H91" s="6">
        <f t="shared" si="7"/>
        <v>6.8900000000000003E-2</v>
      </c>
    </row>
    <row r="92" spans="2:8" x14ac:dyDescent="0.5">
      <c r="B92" s="6">
        <f t="shared" si="6"/>
        <v>1.8714</v>
      </c>
      <c r="C92" s="6">
        <f t="shared" si="6"/>
        <v>-3.3300000000000003E-2</v>
      </c>
      <c r="D92" s="6">
        <f t="shared" si="6"/>
        <v>6.5799999999999997E-2</v>
      </c>
      <c r="E92" s="6">
        <f t="shared" si="6"/>
        <v>-0.50580000000000003</v>
      </c>
      <c r="F92" s="6">
        <f t="shared" si="6"/>
        <v>0.61350000000000005</v>
      </c>
      <c r="G92" s="6">
        <f t="shared" si="6"/>
        <v>-0.16300000000000001</v>
      </c>
      <c r="H92" s="6">
        <f t="shared" si="7"/>
        <v>9.6500000000000002E-2</v>
      </c>
    </row>
    <row r="93" spans="2:8" x14ac:dyDescent="0.5">
      <c r="B93" s="6">
        <f t="shared" si="6"/>
        <v>2.0893000000000002</v>
      </c>
      <c r="C93" s="6">
        <f t="shared" si="6"/>
        <v>7.7999999999999996E-3</v>
      </c>
      <c r="D93" s="6">
        <f t="shared" si="6"/>
        <v>6.0900000000000003E-2</v>
      </c>
      <c r="E93" s="6">
        <f t="shared" si="6"/>
        <v>0.12870000000000001</v>
      </c>
      <c r="F93" s="6">
        <f t="shared" si="6"/>
        <v>0.89770000000000005</v>
      </c>
      <c r="G93" s="6">
        <f t="shared" si="6"/>
        <v>-0.11219999999999999</v>
      </c>
      <c r="H93" s="6">
        <f t="shared" si="7"/>
        <v>0.12790000000000001</v>
      </c>
    </row>
    <row r="94" spans="2:8" x14ac:dyDescent="0.5">
      <c r="B94" s="6">
        <f t="shared" si="6"/>
        <v>2.3071000000000002</v>
      </c>
      <c r="C94" s="6">
        <f t="shared" si="6"/>
        <v>4.9000000000000002E-2</v>
      </c>
      <c r="D94" s="6">
        <f t="shared" si="6"/>
        <v>5.8500000000000003E-2</v>
      </c>
      <c r="E94" s="6">
        <f t="shared" si="6"/>
        <v>0.83720000000000006</v>
      </c>
      <c r="F94" s="6">
        <f t="shared" si="6"/>
        <v>0.40339999999999998</v>
      </c>
      <c r="G94" s="6">
        <f t="shared" si="6"/>
        <v>-6.6299999999999998E-2</v>
      </c>
      <c r="H94" s="6">
        <f t="shared" si="7"/>
        <v>0.16420000000000001</v>
      </c>
    </row>
    <row r="95" spans="2:8" x14ac:dyDescent="0.5">
      <c r="B95" s="6">
        <f t="shared" si="6"/>
        <v>2.5249999999999999</v>
      </c>
      <c r="C95" s="6">
        <f t="shared" si="6"/>
        <v>9.01E-2</v>
      </c>
      <c r="D95" s="6">
        <f t="shared" si="6"/>
        <v>5.8900000000000001E-2</v>
      </c>
      <c r="E95" s="6">
        <f t="shared" si="6"/>
        <v>1.5304</v>
      </c>
      <c r="F95" s="6">
        <f t="shared" si="6"/>
        <v>0.12740000000000001</v>
      </c>
      <c r="G95" s="6">
        <f t="shared" si="6"/>
        <v>-2.5899999999999999E-2</v>
      </c>
      <c r="H95" s="6">
        <f t="shared" si="7"/>
        <v>0.20610000000000001</v>
      </c>
    </row>
    <row r="96" spans="2:8" x14ac:dyDescent="0.5">
      <c r="B96" s="6">
        <f t="shared" si="6"/>
        <v>2.6836000000000002</v>
      </c>
      <c r="C96" s="6">
        <f t="shared" si="6"/>
        <v>0.12</v>
      </c>
      <c r="D96" s="6">
        <f t="shared" si="6"/>
        <v>6.0900000000000003E-2</v>
      </c>
      <c r="E96" s="6">
        <f t="shared" si="6"/>
        <v>1.9712000000000001</v>
      </c>
      <c r="F96" s="6">
        <f t="shared" si="6"/>
        <v>0.05</v>
      </c>
      <c r="G96" s="6">
        <f t="shared" si="6"/>
        <v>0</v>
      </c>
      <c r="H96" s="6">
        <f t="shared" si="7"/>
        <v>0.24010000000000001</v>
      </c>
    </row>
    <row r="97" spans="2:8" x14ac:dyDescent="0.5">
      <c r="B97" s="6">
        <f t="shared" si="6"/>
        <v>2.7429000000000001</v>
      </c>
      <c r="C97" s="6">
        <f t="shared" si="6"/>
        <v>0.13120000000000001</v>
      </c>
      <c r="D97" s="6">
        <f t="shared" si="6"/>
        <v>6.2E-2</v>
      </c>
      <c r="E97" s="6">
        <f t="shared" si="6"/>
        <v>2.1164999999999998</v>
      </c>
      <c r="F97" s="6">
        <f t="shared" si="6"/>
        <v>3.5499999999999997E-2</v>
      </c>
      <c r="G97" s="6">
        <f t="shared" si="6"/>
        <v>8.9999999999999993E-3</v>
      </c>
      <c r="H97" s="6">
        <f t="shared" si="7"/>
        <v>0.25340000000000001</v>
      </c>
    </row>
    <row r="98" spans="2:8" x14ac:dyDescent="0.5">
      <c r="B98" s="6">
        <f t="shared" ref="B98:G107" si="8">ROUND(LEFT(B73,FIND(" ",B73)-1),4)</f>
        <v>2.9607000000000001</v>
      </c>
      <c r="C98" s="6">
        <f t="shared" si="8"/>
        <v>0.17230000000000001</v>
      </c>
      <c r="D98" s="6">
        <f t="shared" si="8"/>
        <v>6.7500000000000004E-2</v>
      </c>
      <c r="E98" s="6">
        <f t="shared" si="8"/>
        <v>2.5533000000000001</v>
      </c>
      <c r="F98" s="6">
        <f t="shared" si="8"/>
        <v>1.14E-2</v>
      </c>
      <c r="G98" s="6">
        <f t="shared" si="8"/>
        <v>3.9300000000000002E-2</v>
      </c>
      <c r="H98" s="6">
        <f t="shared" si="7"/>
        <v>0.3054</v>
      </c>
    </row>
    <row r="99" spans="2:8" x14ac:dyDescent="0.5">
      <c r="B99" s="6">
        <f t="shared" si="8"/>
        <v>3.1785999999999999</v>
      </c>
      <c r="C99" s="6">
        <f t="shared" si="8"/>
        <v>0.2135</v>
      </c>
      <c r="D99" s="6">
        <f t="shared" si="8"/>
        <v>7.4899999999999994E-2</v>
      </c>
      <c r="E99" s="6">
        <f t="shared" si="8"/>
        <v>2.8519999999999999</v>
      </c>
      <c r="F99" s="6">
        <f t="shared" si="8"/>
        <v>4.7999999999999996E-3</v>
      </c>
      <c r="G99" s="6">
        <f t="shared" si="8"/>
        <v>6.59E-2</v>
      </c>
      <c r="H99" s="6">
        <f t="shared" si="7"/>
        <v>0.36099999999999999</v>
      </c>
    </row>
    <row r="100" spans="2:8" x14ac:dyDescent="0.5">
      <c r="B100" s="6">
        <f t="shared" si="8"/>
        <v>3.3963999999999999</v>
      </c>
      <c r="C100" s="6">
        <f t="shared" si="8"/>
        <v>0.25459999999999999</v>
      </c>
      <c r="D100" s="6">
        <f t="shared" si="8"/>
        <v>8.3599999999999994E-2</v>
      </c>
      <c r="E100" s="6">
        <f t="shared" si="8"/>
        <v>3.0468000000000002</v>
      </c>
      <c r="F100" s="6">
        <f t="shared" si="8"/>
        <v>2.5999999999999999E-3</v>
      </c>
      <c r="G100" s="6">
        <f t="shared" si="8"/>
        <v>8.9899999999999994E-2</v>
      </c>
      <c r="H100" s="6">
        <f t="shared" si="7"/>
        <v>0.41930000000000001</v>
      </c>
    </row>
    <row r="101" spans="2:8" x14ac:dyDescent="0.5">
      <c r="B101" s="6">
        <f t="shared" si="8"/>
        <v>3.6143000000000001</v>
      </c>
      <c r="C101" s="6">
        <f t="shared" si="8"/>
        <v>0.29570000000000002</v>
      </c>
      <c r="D101" s="6">
        <f t="shared" si="8"/>
        <v>9.3299999999999994E-2</v>
      </c>
      <c r="E101" s="6">
        <f t="shared" si="8"/>
        <v>3.1711</v>
      </c>
      <c r="F101" s="6">
        <f t="shared" si="8"/>
        <v>1.6999999999999999E-3</v>
      </c>
      <c r="G101" s="6">
        <f t="shared" si="8"/>
        <v>0.1119</v>
      </c>
      <c r="H101" s="6">
        <f t="shared" si="7"/>
        <v>0.47960000000000003</v>
      </c>
    </row>
    <row r="102" spans="2:8" x14ac:dyDescent="0.5">
      <c r="B102" s="6">
        <f t="shared" si="8"/>
        <v>3.8321000000000001</v>
      </c>
      <c r="C102" s="6">
        <f t="shared" si="8"/>
        <v>0.33689999999999998</v>
      </c>
      <c r="D102" s="6">
        <f t="shared" si="8"/>
        <v>0.1037</v>
      </c>
      <c r="E102" s="6">
        <f t="shared" si="8"/>
        <v>3.2498</v>
      </c>
      <c r="F102" s="6">
        <f t="shared" si="8"/>
        <v>1.2999999999999999E-3</v>
      </c>
      <c r="G102" s="6">
        <f t="shared" si="8"/>
        <v>0.13250000000000001</v>
      </c>
      <c r="H102" s="6">
        <f t="shared" si="7"/>
        <v>0.54120000000000001</v>
      </c>
    </row>
    <row r="103" spans="2:8" x14ac:dyDescent="0.5">
      <c r="B103" s="6">
        <f t="shared" si="8"/>
        <v>4.05</v>
      </c>
      <c r="C103" s="6">
        <f t="shared" si="8"/>
        <v>0.378</v>
      </c>
      <c r="D103" s="6">
        <f t="shared" si="8"/>
        <v>0.11459999999999999</v>
      </c>
      <c r="E103" s="6">
        <f t="shared" si="8"/>
        <v>3.2991999999999999</v>
      </c>
      <c r="F103" s="6">
        <f t="shared" si="8"/>
        <v>1.1000000000000001E-3</v>
      </c>
      <c r="G103" s="6">
        <f t="shared" si="8"/>
        <v>0.15210000000000001</v>
      </c>
      <c r="H103" s="6">
        <f t="shared" si="7"/>
        <v>0.6038</v>
      </c>
    </row>
    <row r="104" spans="2:8" x14ac:dyDescent="0.5">
      <c r="B104" s="6">
        <f t="shared" si="8"/>
        <v>4.2679</v>
      </c>
      <c r="C104" s="6">
        <f t="shared" si="8"/>
        <v>0.41909999999999997</v>
      </c>
      <c r="D104" s="6">
        <f t="shared" si="8"/>
        <v>0.12590000000000001</v>
      </c>
      <c r="E104" s="6">
        <f t="shared" si="8"/>
        <v>3.3298999999999999</v>
      </c>
      <c r="F104" s="6">
        <f t="shared" si="8"/>
        <v>1E-3</v>
      </c>
      <c r="G104" s="6">
        <f t="shared" si="8"/>
        <v>0.17100000000000001</v>
      </c>
      <c r="H104" s="6">
        <f t="shared" si="7"/>
        <v>0.66720000000000002</v>
      </c>
    </row>
    <row r="105" spans="2:8" x14ac:dyDescent="0.5">
      <c r="B105" s="6">
        <f t="shared" si="8"/>
        <v>4.4856999999999996</v>
      </c>
      <c r="C105" s="6">
        <f t="shared" si="8"/>
        <v>0.4602</v>
      </c>
      <c r="D105" s="6">
        <f t="shared" si="8"/>
        <v>0.13739999999999999</v>
      </c>
      <c r="E105" s="6">
        <f t="shared" si="8"/>
        <v>3.3485999999999998</v>
      </c>
      <c r="F105" s="6">
        <f t="shared" si="8"/>
        <v>1E-3</v>
      </c>
      <c r="G105" s="6">
        <f t="shared" si="8"/>
        <v>0.1893</v>
      </c>
      <c r="H105" s="6">
        <f t="shared" si="7"/>
        <v>0.73119999999999996</v>
      </c>
    </row>
    <row r="106" spans="2:8" x14ac:dyDescent="0.5">
      <c r="B106" s="6">
        <f t="shared" si="8"/>
        <v>4.7035999999999998</v>
      </c>
      <c r="C106" s="6">
        <f t="shared" si="8"/>
        <v>0.50139999999999996</v>
      </c>
      <c r="D106" s="6">
        <f t="shared" si="8"/>
        <v>0.1492</v>
      </c>
      <c r="E106" s="6">
        <f t="shared" si="8"/>
        <v>3.3593999999999999</v>
      </c>
      <c r="F106" s="6">
        <f t="shared" si="8"/>
        <v>8.9999999999999998E-4</v>
      </c>
      <c r="G106" s="6">
        <f t="shared" si="8"/>
        <v>0.2072</v>
      </c>
      <c r="H106" s="6">
        <f t="shared" si="7"/>
        <v>0.79559999999999997</v>
      </c>
    </row>
    <row r="107" spans="2:8" x14ac:dyDescent="0.5">
      <c r="B107" s="6">
        <f t="shared" si="8"/>
        <v>4.9214000000000002</v>
      </c>
      <c r="C107" s="6">
        <f t="shared" si="8"/>
        <v>0.54249999999999998</v>
      </c>
      <c r="D107" s="6">
        <f t="shared" si="8"/>
        <v>0.16120000000000001</v>
      </c>
      <c r="E107" s="6">
        <f t="shared" si="8"/>
        <v>3.3650000000000002</v>
      </c>
      <c r="F107" s="6">
        <f t="shared" si="8"/>
        <v>8.9999999999999998E-4</v>
      </c>
      <c r="G107" s="6">
        <f t="shared" si="8"/>
        <v>0.22470000000000001</v>
      </c>
      <c r="H107" s="6">
        <f t="shared" si="7"/>
        <v>0.86029999999999995</v>
      </c>
    </row>
    <row r="108" spans="2:8" x14ac:dyDescent="0.5">
      <c r="B108" s="6">
        <f t="shared" ref="B108:G109" si="9">ROUND(LEFT(B83,FIND(" ",B83)-1),4)</f>
        <v>5.1393000000000004</v>
      </c>
      <c r="C108" s="6">
        <f t="shared" si="9"/>
        <v>0.58360000000000001</v>
      </c>
      <c r="D108" s="6">
        <f t="shared" si="9"/>
        <v>0.17330000000000001</v>
      </c>
      <c r="E108" s="6">
        <f t="shared" si="9"/>
        <v>3.3672</v>
      </c>
      <c r="F108" s="6">
        <f t="shared" si="9"/>
        <v>8.9999999999999998E-4</v>
      </c>
      <c r="G108" s="6">
        <f t="shared" si="9"/>
        <v>0.24199999999999999</v>
      </c>
      <c r="H108" s="6">
        <f t="shared" si="7"/>
        <v>0.92530000000000001</v>
      </c>
    </row>
    <row r="109" spans="2:8" x14ac:dyDescent="0.5">
      <c r="B109" s="6">
        <f t="shared" si="9"/>
        <v>5.3571</v>
      </c>
      <c r="C109" s="6">
        <f t="shared" si="9"/>
        <v>0.62480000000000002</v>
      </c>
      <c r="D109" s="6">
        <f t="shared" si="9"/>
        <v>0.1855</v>
      </c>
      <c r="E109" s="6">
        <f t="shared" si="9"/>
        <v>3.3671000000000002</v>
      </c>
      <c r="F109" s="6">
        <f t="shared" si="9"/>
        <v>8.9999999999999998E-4</v>
      </c>
      <c r="G109" s="6">
        <f t="shared" si="9"/>
        <v>0.25900000000000001</v>
      </c>
      <c r="H109" s="6">
        <f t="shared" si="7"/>
        <v>0.99050000000000005</v>
      </c>
    </row>
    <row r="110" spans="2:8" x14ac:dyDescent="0.5">
      <c r="B110" s="6"/>
      <c r="C110" s="6"/>
      <c r="D110" s="6"/>
      <c r="E110" s="6"/>
      <c r="F110" s="6"/>
      <c r="G110" s="6"/>
      <c r="H110" s="6"/>
    </row>
    <row r="111" spans="2:8" x14ac:dyDescent="0.5">
      <c r="B111" s="6"/>
      <c r="C111" s="6"/>
      <c r="D111" s="6"/>
      <c r="E111" s="6"/>
      <c r="F111" s="6"/>
      <c r="G111" s="23"/>
      <c r="H111" s="23"/>
    </row>
    <row r="112" spans="2:8" x14ac:dyDescent="0.5">
      <c r="B112" s="6"/>
      <c r="C112" s="6"/>
      <c r="D112" s="6"/>
      <c r="E112" s="6"/>
      <c r="F112" s="6"/>
      <c r="G112" s="23"/>
      <c r="H112" s="23"/>
    </row>
    <row r="113" spans="2:8" x14ac:dyDescent="0.5">
      <c r="B113" s="6"/>
      <c r="C113" s="6"/>
      <c r="D113" s="6"/>
      <c r="E113" s="6"/>
      <c r="F113" s="6"/>
      <c r="G113" s="23"/>
      <c r="H113" s="23"/>
    </row>
    <row r="114" spans="2:8" x14ac:dyDescent="0.5">
      <c r="B114" s="6"/>
      <c r="C114" s="6"/>
      <c r="D114" s="6"/>
      <c r="E114" s="6"/>
      <c r="F114" s="6"/>
      <c r="G114" s="23"/>
      <c r="H114" s="23"/>
    </row>
    <row r="115" spans="2:8" x14ac:dyDescent="0.5">
      <c r="B115" s="6"/>
      <c r="C115" s="6"/>
      <c r="D115" s="6"/>
      <c r="E115" s="6"/>
      <c r="F115" s="6"/>
      <c r="G115" s="23"/>
      <c r="H115" s="23"/>
    </row>
    <row r="116" spans="2:8" x14ac:dyDescent="0.5">
      <c r="B116" s="6"/>
      <c r="C116" s="6"/>
      <c r="D116" s="6"/>
      <c r="E116" s="6"/>
      <c r="F116" s="6"/>
      <c r="G116" s="23"/>
      <c r="H116" s="23"/>
    </row>
    <row r="117" spans="2:8" x14ac:dyDescent="0.5">
      <c r="B117" s="6"/>
      <c r="C117" s="6"/>
      <c r="D117" s="6"/>
      <c r="E117" s="6"/>
      <c r="F117" s="6"/>
      <c r="G117" s="23"/>
      <c r="H117" s="23"/>
    </row>
    <row r="118" spans="2:8" x14ac:dyDescent="0.5">
      <c r="B118" s="6"/>
      <c r="C118" s="6"/>
      <c r="D118" s="6"/>
      <c r="E118" s="6"/>
      <c r="F118" s="6"/>
      <c r="G118" s="23"/>
      <c r="H118" s="23"/>
    </row>
    <row r="119" spans="2:8" x14ac:dyDescent="0.5">
      <c r="B119" s="6"/>
      <c r="C119" s="6"/>
      <c r="D119" s="6"/>
      <c r="E119" s="6"/>
      <c r="F119" s="6"/>
      <c r="G119" s="23"/>
      <c r="H119" s="23"/>
    </row>
    <row r="120" spans="2:8" x14ac:dyDescent="0.5">
      <c r="B120" s="23"/>
      <c r="C120" s="23"/>
      <c r="D120" s="23"/>
      <c r="E120" s="23"/>
      <c r="F120" s="23"/>
      <c r="G120" s="23"/>
      <c r="H120" s="23"/>
    </row>
    <row r="121" spans="2:8" x14ac:dyDescent="0.5">
      <c r="B121" s="23"/>
      <c r="C121" s="23"/>
      <c r="D121" s="23"/>
      <c r="E121" s="23"/>
      <c r="F121" s="23"/>
      <c r="G121" s="23"/>
      <c r="H121" s="23"/>
    </row>
    <row r="122" spans="2:8" x14ac:dyDescent="0.5">
      <c r="B122" s="23"/>
      <c r="C122" s="23"/>
      <c r="D122" s="23"/>
      <c r="E122" s="23"/>
      <c r="F122" s="23"/>
      <c r="G122" s="23"/>
      <c r="H122" s="23"/>
    </row>
    <row r="123" spans="2:8" x14ac:dyDescent="0.5">
      <c r="B123" s="23"/>
      <c r="C123" s="23"/>
      <c r="D123" s="23"/>
      <c r="E123" s="23"/>
      <c r="F123" s="23"/>
      <c r="G123" s="23"/>
      <c r="H123" s="23"/>
    </row>
  </sheetData>
  <sheetProtection selectLockedCells="1"/>
  <mergeCells count="1">
    <mergeCell ref="B4:G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>
      <selection activeCell="A6" sqref="A6"/>
    </sheetView>
  </sheetViews>
  <sheetFormatPr defaultRowHeight="15.75" x14ac:dyDescent="0.5"/>
  <sheetData>
    <row r="1" spans="1:1" x14ac:dyDescent="0.5">
      <c r="A1" s="1" t="s">
        <v>22</v>
      </c>
    </row>
    <row r="2" spans="1:1" x14ac:dyDescent="0.5">
      <c r="A2" t="s">
        <v>25</v>
      </c>
    </row>
    <row r="3" spans="1:1" x14ac:dyDescent="0.5">
      <c r="A3" s="29" t="s">
        <v>23</v>
      </c>
    </row>
    <row r="4" spans="1:1" x14ac:dyDescent="0.5">
      <c r="A4" s="29" t="s">
        <v>24</v>
      </c>
    </row>
    <row r="5" spans="1:1" x14ac:dyDescent="0.5">
      <c r="A5" s="30" t="s">
        <v>26</v>
      </c>
    </row>
    <row r="6" spans="1:1" x14ac:dyDescent="0.5">
      <c r="A6" s="28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</vt:lpstr>
      <vt:lpstr>ModerationEffect</vt:lpstr>
      <vt:lpstr>ConditionalEffect</vt:lpstr>
      <vt:lpstr>Sources</vt:lpstr>
    </vt:vector>
  </TitlesOfParts>
  <Company>MD2C</Company>
  <LinksUpToDate>false</LinksUpToDate>
  <SharedDoc>false</SharedDoc>
  <HyperlinkBase>www.md2c.nl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Graphing conditional indirect effects</dc:title>
  <dc:creator>MD2C</dc:creator>
  <cp:lastModifiedBy>Marian Dragt</cp:lastModifiedBy>
  <dcterms:created xsi:type="dcterms:W3CDTF">2009-09-14T18:42:24Z</dcterms:created>
  <dcterms:modified xsi:type="dcterms:W3CDTF">2018-07-27T16:25:34Z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cb4623d2-5d5e-456a-9435-bed88f05077a</vt:lpwstr>
  </property>
</Properties>
</file>