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detwece-my.sharepoint.com/personal/mdragt_md2c_nl/Documents/AAA_MD2C/Offerings/Data Science/Conditionele effecten/products/"/>
    </mc:Choice>
  </mc:AlternateContent>
  <xr:revisionPtr revIDLastSave="55" documentId="8_{0905DECB-427C-4D96-AC09-BA2386E8EE4A}" xr6:coauthVersionLast="46" xr6:coauthVersionMax="46" xr10:uidLastSave="{785DF48C-0AF7-4CA1-88B8-78B984925DCA}"/>
  <bookViews>
    <workbookView xWindow="-98" yWindow="-98" windowWidth="24496" windowHeight="15796" tabRatio="863" activeTab="1" xr2:uid="{00000000-000D-0000-FFFF-FFFF00000000}"/>
  </bookViews>
  <sheets>
    <sheet name="Model7" sheetId="18" r:id="rId1"/>
    <sheet name="ConditionalEffect" sheetId="15" r:id="rId2"/>
    <sheet name="ModerationEffect" sheetId="28" r:id="rId3"/>
    <sheet name="ModeratedMediationIndirect" sheetId="25" r:id="rId4"/>
    <sheet name="Sources" sheetId="17" r:id="rId5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5" l="1"/>
  <c r="B21" i="25"/>
  <c r="B22" i="25"/>
  <c r="B20" i="25"/>
  <c r="B19" i="25"/>
  <c r="B23" i="28"/>
  <c r="B24" i="28"/>
  <c r="B25" i="28"/>
  <c r="B26" i="28"/>
  <c r="B27" i="28"/>
  <c r="B28" i="28"/>
  <c r="B29" i="28"/>
  <c r="B30" i="28"/>
  <c r="B22" i="28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38" i="15"/>
  <c r="B37" i="15"/>
  <c r="B1" i="25"/>
  <c r="C47" i="28"/>
  <c r="C46" i="28"/>
  <c r="E45" i="28"/>
  <c r="D45" i="28"/>
  <c r="B40" i="28"/>
  <c r="B33" i="28"/>
  <c r="B31" i="28"/>
  <c r="B41" i="28"/>
  <c r="C29" i="28"/>
  <c r="C28" i="28"/>
  <c r="D28" i="28"/>
  <c r="D39" i="28"/>
  <c r="B39" i="28"/>
  <c r="B38" i="28"/>
  <c r="B37" i="28"/>
  <c r="C25" i="28"/>
  <c r="B35" i="28"/>
  <c r="C23" i="28"/>
  <c r="C22" i="28"/>
  <c r="D22" i="28"/>
  <c r="D33" i="28"/>
  <c r="D46" i="28"/>
  <c r="B1" i="28"/>
  <c r="C30" i="28"/>
  <c r="D30" i="28"/>
  <c r="D41" i="28"/>
  <c r="E47" i="28"/>
  <c r="C27" i="28"/>
  <c r="C34" i="28"/>
  <c r="D23" i="28"/>
  <c r="D34" i="28"/>
  <c r="C40" i="28"/>
  <c r="D29" i="28"/>
  <c r="D40" i="28"/>
  <c r="D25" i="28"/>
  <c r="D36" i="28"/>
  <c r="C36" i="28"/>
  <c r="D47" i="28"/>
  <c r="E46" i="28"/>
  <c r="C26" i="28"/>
  <c r="C24" i="28"/>
  <c r="B34" i="28"/>
  <c r="C39" i="28"/>
  <c r="C33" i="28"/>
  <c r="B36" i="28"/>
  <c r="C41" i="28"/>
  <c r="C38" i="28"/>
  <c r="D27" i="28"/>
  <c r="D38" i="28"/>
  <c r="C35" i="28"/>
  <c r="D24" i="28"/>
  <c r="D35" i="28"/>
  <c r="C37" i="28"/>
  <c r="D26" i="28"/>
  <c r="D37" i="28"/>
  <c r="B30" i="25"/>
  <c r="B29" i="25"/>
  <c r="B28" i="25"/>
  <c r="B27" i="25"/>
  <c r="B35" i="25"/>
  <c r="C30" i="25"/>
  <c r="B38" i="25"/>
  <c r="C28" i="25"/>
  <c r="C29" i="25"/>
  <c r="D30" i="25"/>
  <c r="C38" i="25"/>
  <c r="C36" i="25"/>
  <c r="D28" i="25"/>
  <c r="C37" i="25"/>
  <c r="D29" i="25"/>
  <c r="B37" i="25"/>
  <c r="B36" i="25"/>
  <c r="D38" i="25"/>
  <c r="E30" i="25"/>
  <c r="E29" i="25"/>
  <c r="D37" i="25"/>
  <c r="E28" i="25"/>
  <c r="D36" i="25"/>
  <c r="E38" i="25"/>
  <c r="F30" i="25"/>
  <c r="F38" i="25"/>
  <c r="F29" i="25"/>
  <c r="F37" i="25"/>
  <c r="E37" i="25"/>
  <c r="F28" i="25"/>
  <c r="F36" i="25"/>
  <c r="E36" i="25"/>
  <c r="B84" i="15"/>
  <c r="B109" i="15"/>
  <c r="B83" i="15"/>
  <c r="B82" i="15"/>
  <c r="C82" i="15"/>
  <c r="C107" i="15"/>
  <c r="B81" i="15"/>
  <c r="B106" i="15"/>
  <c r="B80" i="15"/>
  <c r="B105" i="15"/>
  <c r="B79" i="15"/>
  <c r="B78" i="15"/>
  <c r="C78" i="15"/>
  <c r="C103" i="15"/>
  <c r="B77" i="15"/>
  <c r="B102" i="15"/>
  <c r="B76" i="15"/>
  <c r="B101" i="15"/>
  <c r="B75" i="15"/>
  <c r="B74" i="15"/>
  <c r="C74" i="15"/>
  <c r="C99" i="15"/>
  <c r="B73" i="15"/>
  <c r="B98" i="15"/>
  <c r="B72" i="15"/>
  <c r="B97" i="15"/>
  <c r="B71" i="15"/>
  <c r="B70" i="15"/>
  <c r="C70" i="15"/>
  <c r="D70" i="15"/>
  <c r="D95" i="15"/>
  <c r="B69" i="15"/>
  <c r="B94" i="15"/>
  <c r="B68" i="15"/>
  <c r="B93" i="15"/>
  <c r="B67" i="15"/>
  <c r="B66" i="15"/>
  <c r="C66" i="15"/>
  <c r="C91" i="15"/>
  <c r="B65" i="15"/>
  <c r="B90" i="15"/>
  <c r="B64" i="15"/>
  <c r="B89" i="15"/>
  <c r="B63" i="15"/>
  <c r="B62" i="15"/>
  <c r="B87" i="15"/>
  <c r="B95" i="15"/>
  <c r="C95" i="15"/>
  <c r="C77" i="15"/>
  <c r="C102" i="15"/>
  <c r="B103" i="15"/>
  <c r="C69" i="15"/>
  <c r="C94" i="15"/>
  <c r="D78" i="15"/>
  <c r="D103" i="15"/>
  <c r="B88" i="15"/>
  <c r="C63" i="15"/>
  <c r="B96" i="15"/>
  <c r="C71" i="15"/>
  <c r="B104" i="15"/>
  <c r="C79" i="15"/>
  <c r="B92" i="15"/>
  <c r="C67" i="15"/>
  <c r="C68" i="15"/>
  <c r="E70" i="15"/>
  <c r="B108" i="15"/>
  <c r="C83" i="15"/>
  <c r="C84" i="15"/>
  <c r="C65" i="15"/>
  <c r="D66" i="15"/>
  <c r="C73" i="15"/>
  <c r="D74" i="15"/>
  <c r="C81" i="15"/>
  <c r="D82" i="15"/>
  <c r="B91" i="15"/>
  <c r="B99" i="15"/>
  <c r="B107" i="15"/>
  <c r="B100" i="15"/>
  <c r="C75" i="15"/>
  <c r="C76" i="15"/>
  <c r="C64" i="15"/>
  <c r="C72" i="15"/>
  <c r="C80" i="15"/>
  <c r="D77" i="15"/>
  <c r="D102" i="15"/>
  <c r="D69" i="15"/>
  <c r="D94" i="15"/>
  <c r="E78" i="15"/>
  <c r="F78" i="15"/>
  <c r="C105" i="15"/>
  <c r="D80" i="15"/>
  <c r="C106" i="15"/>
  <c r="D81" i="15"/>
  <c r="D67" i="15"/>
  <c r="C92" i="15"/>
  <c r="E95" i="15"/>
  <c r="F70" i="15"/>
  <c r="C97" i="15"/>
  <c r="D72" i="15"/>
  <c r="C109" i="15"/>
  <c r="D84" i="15"/>
  <c r="C90" i="15"/>
  <c r="D65" i="15"/>
  <c r="D71" i="15"/>
  <c r="C96" i="15"/>
  <c r="C101" i="15"/>
  <c r="D76" i="15"/>
  <c r="D99" i="15"/>
  <c r="E74" i="15"/>
  <c r="C89" i="15"/>
  <c r="D64" i="15"/>
  <c r="D75" i="15"/>
  <c r="C100" i="15"/>
  <c r="C98" i="15"/>
  <c r="D73" i="15"/>
  <c r="D79" i="15"/>
  <c r="C104" i="15"/>
  <c r="D63" i="15"/>
  <c r="C88" i="15"/>
  <c r="D107" i="15"/>
  <c r="E82" i="15"/>
  <c r="D91" i="15"/>
  <c r="E66" i="15"/>
  <c r="D83" i="15"/>
  <c r="C108" i="15"/>
  <c r="C93" i="15"/>
  <c r="D68" i="15"/>
  <c r="E77" i="15"/>
  <c r="E102" i="15"/>
  <c r="E69" i="15"/>
  <c r="F69" i="15"/>
  <c r="E103" i="15"/>
  <c r="E76" i="15"/>
  <c r="D101" i="15"/>
  <c r="D90" i="15"/>
  <c r="E65" i="15"/>
  <c r="D106" i="15"/>
  <c r="E81" i="15"/>
  <c r="D108" i="15"/>
  <c r="E83" i="15"/>
  <c r="E63" i="15"/>
  <c r="D88" i="15"/>
  <c r="D100" i="15"/>
  <c r="E75" i="15"/>
  <c r="E72" i="15"/>
  <c r="D97" i="15"/>
  <c r="G70" i="15"/>
  <c r="F95" i="15"/>
  <c r="E68" i="15"/>
  <c r="D93" i="15"/>
  <c r="E91" i="15"/>
  <c r="F66" i="15"/>
  <c r="G78" i="15"/>
  <c r="F103" i="15"/>
  <c r="D98" i="15"/>
  <c r="E73" i="15"/>
  <c r="E64" i="15"/>
  <c r="D89" i="15"/>
  <c r="E99" i="15"/>
  <c r="F74" i="15"/>
  <c r="E84" i="15"/>
  <c r="D109" i="15"/>
  <c r="F77" i="15"/>
  <c r="E80" i="15"/>
  <c r="D105" i="15"/>
  <c r="E107" i="15"/>
  <c r="F82" i="15"/>
  <c r="D104" i="15"/>
  <c r="E79" i="15"/>
  <c r="D96" i="15"/>
  <c r="E71" i="15"/>
  <c r="D92" i="15"/>
  <c r="E67" i="15"/>
  <c r="E94" i="15"/>
  <c r="E96" i="15"/>
  <c r="F71" i="15"/>
  <c r="G74" i="15"/>
  <c r="F99" i="15"/>
  <c r="G66" i="15"/>
  <c r="F91" i="15"/>
  <c r="F102" i="15"/>
  <c r="G77" i="15"/>
  <c r="G95" i="15"/>
  <c r="H70" i="15"/>
  <c r="H95" i="15"/>
  <c r="E88" i="15"/>
  <c r="F63" i="15"/>
  <c r="E101" i="15"/>
  <c r="F76" i="15"/>
  <c r="G82" i="15"/>
  <c r="F107" i="15"/>
  <c r="F73" i="15"/>
  <c r="E98" i="15"/>
  <c r="F81" i="15"/>
  <c r="E106" i="15"/>
  <c r="E92" i="15"/>
  <c r="F67" i="15"/>
  <c r="E104" i="15"/>
  <c r="F79" i="15"/>
  <c r="E100" i="15"/>
  <c r="F75" i="15"/>
  <c r="E108" i="15"/>
  <c r="F83" i="15"/>
  <c r="F65" i="15"/>
  <c r="E90" i="15"/>
  <c r="E105" i="15"/>
  <c r="F80" i="15"/>
  <c r="E109" i="15"/>
  <c r="F84" i="15"/>
  <c r="F64" i="15"/>
  <c r="E89" i="15"/>
  <c r="G103" i="15"/>
  <c r="H78" i="15"/>
  <c r="H103" i="15"/>
  <c r="E93" i="15"/>
  <c r="F68" i="15"/>
  <c r="E97" i="15"/>
  <c r="F72" i="15"/>
  <c r="F94" i="15"/>
  <c r="G69" i="15"/>
  <c r="F109" i="15"/>
  <c r="G84" i="15"/>
  <c r="F92" i="15"/>
  <c r="G67" i="15"/>
  <c r="G102" i="15"/>
  <c r="H77" i="15"/>
  <c r="H102" i="15"/>
  <c r="G65" i="15"/>
  <c r="F90" i="15"/>
  <c r="F98" i="15"/>
  <c r="G73" i="15"/>
  <c r="G99" i="15"/>
  <c r="H74" i="15"/>
  <c r="H99" i="15"/>
  <c r="F97" i="15"/>
  <c r="G72" i="15"/>
  <c r="G94" i="15"/>
  <c r="H69" i="15"/>
  <c r="H94" i="15"/>
  <c r="F105" i="15"/>
  <c r="G80" i="15"/>
  <c r="F108" i="15"/>
  <c r="G83" i="15"/>
  <c r="F104" i="15"/>
  <c r="G79" i="15"/>
  <c r="F88" i="15"/>
  <c r="G63" i="15"/>
  <c r="F96" i="15"/>
  <c r="G71" i="15"/>
  <c r="F100" i="15"/>
  <c r="G75" i="15"/>
  <c r="F101" i="15"/>
  <c r="G76" i="15"/>
  <c r="F93" i="15"/>
  <c r="G68" i="15"/>
  <c r="F89" i="15"/>
  <c r="G64" i="15"/>
  <c r="F106" i="15"/>
  <c r="G81" i="15"/>
  <c r="G107" i="15"/>
  <c r="H82" i="15"/>
  <c r="H107" i="15"/>
  <c r="H66" i="15"/>
  <c r="H91" i="15"/>
  <c r="G91" i="15"/>
  <c r="G89" i="15"/>
  <c r="H64" i="15"/>
  <c r="H89" i="15"/>
  <c r="H79" i="15"/>
  <c r="H104" i="15"/>
  <c r="G104" i="15"/>
  <c r="H67" i="15"/>
  <c r="H92" i="15"/>
  <c r="G92" i="15"/>
  <c r="H71" i="15"/>
  <c r="H96" i="15"/>
  <c r="G96" i="15"/>
  <c r="G97" i="15"/>
  <c r="H72" i="15"/>
  <c r="H97" i="15"/>
  <c r="G106" i="15"/>
  <c r="H81" i="15"/>
  <c r="H106" i="15"/>
  <c r="G93" i="15"/>
  <c r="H68" i="15"/>
  <c r="H93" i="15"/>
  <c r="H75" i="15"/>
  <c r="H100" i="15"/>
  <c r="G100" i="15"/>
  <c r="H63" i="15"/>
  <c r="H88" i="15"/>
  <c r="G88" i="15"/>
  <c r="H83" i="15"/>
  <c r="H108" i="15"/>
  <c r="G108" i="15"/>
  <c r="G109" i="15"/>
  <c r="H84" i="15"/>
  <c r="H109" i="15"/>
  <c r="G101" i="15"/>
  <c r="H76" i="15"/>
  <c r="H101" i="15"/>
  <c r="G105" i="15"/>
  <c r="H80" i="15"/>
  <c r="H105" i="15"/>
  <c r="G98" i="15"/>
  <c r="H73" i="15"/>
  <c r="H98" i="15"/>
  <c r="G90" i="15"/>
  <c r="H65" i="15"/>
  <c r="H90" i="15"/>
</calcChain>
</file>

<file path=xl/sharedStrings.xml><?xml version="1.0" encoding="utf-8"?>
<sst xmlns="http://schemas.openxmlformats.org/spreadsheetml/2006/main" count="99" uniqueCount="79">
  <si>
    <t>X</t>
  </si>
  <si>
    <t>Y</t>
  </si>
  <si>
    <t>M</t>
  </si>
  <si>
    <t>W</t>
  </si>
  <si>
    <t>95% CI Lower Limit</t>
  </si>
  <si>
    <t>95% CI Upper Limit</t>
  </si>
  <si>
    <t>Conditional Indirect Effect</t>
  </si>
  <si>
    <t>Point Estimate</t>
  </si>
  <si>
    <t>SE</t>
  </si>
  <si>
    <t>T</t>
  </si>
  <si>
    <t>p</t>
  </si>
  <si>
    <t>&lt;----</t>
  </si>
  <si>
    <t>Low IV/ Low Moderator</t>
  </si>
  <si>
    <t>High IV / Low Moderator</t>
  </si>
  <si>
    <t>Low IV / High Moderator</t>
  </si>
  <si>
    <t>High IV / High Moderator</t>
  </si>
  <si>
    <t>TRIM</t>
  </si>
  <si>
    <t>SLICE</t>
  </si>
  <si>
    <t>CLEAN</t>
  </si>
  <si>
    <t>Instructions:</t>
  </si>
  <si>
    <t>X (IV)</t>
  </si>
  <si>
    <t>Y (DV)</t>
  </si>
  <si>
    <t>STEP 3: CHECK EXTREMES IV AND MODERATOR</t>
  </si>
  <si>
    <t>STEP 4: ADJUST EXTREMES IV AND MODERATOR WHEN NEEDED</t>
  </si>
  <si>
    <t>STEP 1: FILL OUT VARIABLE NAME</t>
  </si>
  <si>
    <t>STEP 2: COPY/PASTE FROM PROCESS</t>
  </si>
  <si>
    <t>Sources</t>
  </si>
  <si>
    <r>
      <t xml:space="preserve">Dawson, J. (n.d.). </t>
    </r>
    <r>
      <rPr>
        <i/>
        <sz val="11"/>
        <color theme="1"/>
        <rFont val="Calibri"/>
        <family val="2"/>
        <scheme val="minor"/>
      </rPr>
      <t>Interpreting interaction effects</t>
    </r>
    <r>
      <rPr>
        <sz val="11"/>
        <color theme="1"/>
        <rFont val="Calibri"/>
        <family val="2"/>
        <scheme val="minor"/>
      </rPr>
      <t>. Retrieved from http://www.jeremydawson.co.uk/slopes.htm</t>
    </r>
  </si>
  <si>
    <r>
      <t xml:space="preserve">DeCoster, J. (2009, 9 14). </t>
    </r>
    <r>
      <rPr>
        <i/>
        <sz val="11"/>
        <color theme="1"/>
        <rFont val="Calibri"/>
        <family val="2"/>
        <scheme val="minor"/>
      </rPr>
      <t>Graphing moderated mediation.</t>
    </r>
    <r>
      <rPr>
        <sz val="11"/>
        <color theme="1"/>
        <rFont val="Calibri"/>
        <family val="2"/>
        <scheme val="minor"/>
      </rPr>
      <t xml:space="preserve"> Retrieved from Microsoft Excel Spreadsheets: http://www.stat-help.com/spreadsheets.html</t>
    </r>
  </si>
  <si>
    <t>This document is inspired and based on prior work from:</t>
  </si>
  <si>
    <r>
      <t xml:space="preserve">Hayes, A. (2018). </t>
    </r>
    <r>
      <rPr>
        <i/>
        <sz val="11"/>
        <color theme="1"/>
        <rFont val="Calibri"/>
        <family val="2"/>
        <scheme val="minor"/>
      </rPr>
      <t>Introduction to Mediation, Moderation, and Conditional Process Analysis: A Regression-Based Approach.</t>
    </r>
    <r>
      <rPr>
        <sz val="11"/>
        <color theme="1"/>
        <rFont val="Calibri"/>
        <family val="2"/>
        <scheme val="minor"/>
      </rPr>
      <t xml:space="preserve"> New York: The Guildford Press.</t>
    </r>
  </si>
  <si>
    <t>Step 1: Fill out the variable names
Step 2: Copy/paste as values (or use "Keep text only" option) the "Data for visualizing the conditional effect of the focal predictor" part from the PROCESS output below.
Step 3: Control the extremes of the IV and Moderator
Step 4: Adjust the extremes of the IV and Moderator</t>
  </si>
  <si>
    <t>M (MEDIATOR)</t>
  </si>
  <si>
    <t>W (MODERATOR)</t>
  </si>
  <si>
    <t>Step 1: Fill out the variable names
Step 2: Copy/paste the "Conditional effects of the focal predictor at values of the moderator" data as values from the PROCESS output below.
Step 3: Adapt the graphs axes
Step 4: Check the confidence intervals</t>
  </si>
  <si>
    <t>Step 1: Fill out the variable names
Step 2: Copy/paste the "Conditional indirect effect(s) of X on Y" data as values from the PROCESS output below.
Step 3: Adapt the graphs' axes
Step 4: Control the confidence intervals</t>
  </si>
  <si>
    <t>W (Moderator)</t>
  </si>
  <si>
    <t xml:space="preserve">     -.8754     -.5473      .2994    -1.8282      .0690    -1.1376      .0429</t>
  </si>
  <si>
    <t xml:space="preserve">     -.7913     -.4717      .2747    -1.7176      .0874    -1.0132      .0698</t>
  </si>
  <si>
    <t xml:space="preserve">     -.7073     -.3962      .2503    -1.5830      .1150     -.8896      .0972</t>
  </si>
  <si>
    <t xml:space="preserve">     -.6232     -.3206      .2263    -1.4165      .1581     -.7667      .1256</t>
  </si>
  <si>
    <t xml:space="preserve">     -.5391     -.2450      .2030    -1.2071      .2288     -.6451      .1552</t>
  </si>
  <si>
    <t xml:space="preserve">     -.4551     -.1694      .1804     -.9388      .3490     -.5251      .1864</t>
  </si>
  <si>
    <t xml:space="preserve">     -.3710     -.0938      .1591     -.5895      .5562     -.4075      .2199</t>
  </si>
  <si>
    <t xml:space="preserve">     -.2869     -.0182      .1395     -.1305      .8963     -.2933      .2569</t>
  </si>
  <si>
    <t xml:space="preserve">     -.2028      .0574      .1225      .4683      .6400     -.1842      .2989</t>
  </si>
  <si>
    <t xml:space="preserve">     -.1188      .1330      .1093     1.2167      .2251     -.0825      .3484</t>
  </si>
  <si>
    <t xml:space="preserve">     -.0433      .2008      .1019     1.9716      .0500      .0000      .4017</t>
  </si>
  <si>
    <t xml:space="preserve">     -.0347      .2086      .1013     2.0581      .0408      .0088      .4083</t>
  </si>
  <si>
    <t xml:space="preserve">      .0494      .2841      .0999     2.8436      .0049      .0871      .4812</t>
  </si>
  <si>
    <t xml:space="preserve">      .1334      .3597      .1053     3.4156      .0008      .1521      .5674</t>
  </si>
  <si>
    <t xml:space="preserve">      .2175      .4353      .1166     3.7340      .0002      .2055      .6652</t>
  </si>
  <si>
    <t xml:space="preserve">      .3016      .5109      .1322     3.8641      .0001      .2502      .7716</t>
  </si>
  <si>
    <t xml:space="preserve">      .3856      .5865      .1509     3.8872      .0001      .2890      .8840</t>
  </si>
  <si>
    <t xml:space="preserve">      .4697      .6621      .1716     3.8589      .0002      .3238     1.0004</t>
  </si>
  <si>
    <t xml:space="preserve">      .5538      .7377      .1937     3.8092      .0002      .3559     1.1195</t>
  </si>
  <si>
    <t xml:space="preserve">      .6378      .8133      .2167     3.7530      .0002      .3860     1.2405</t>
  </si>
  <si>
    <t xml:space="preserve">      .7219      .8889      .2404     3.6969      .0003      .4148     1.3629</t>
  </si>
  <si>
    <t xml:space="preserve">      .8060      .9644      .2647     3.6441      .0003      .4426     1.4863</t>
  </si>
  <si>
    <t>-.2351     -.3201     4.0948</t>
  </si>
  <si>
    <t xml:space="preserve">      .0000     -.3201     4.0835</t>
  </si>
  <si>
    <t xml:space="preserve">      .2360     -.3201     4.0721</t>
  </si>
  <si>
    <t xml:space="preserve">     -.2351      .0000     4.0655</t>
  </si>
  <si>
    <t xml:space="preserve">      .0000      .0000     4.1218</t>
  </si>
  <si>
    <t xml:space="preserve">      .2360      .0000     4.1784</t>
  </si>
  <si>
    <t xml:space="preserve">     -.2351      .3201     4.0361</t>
  </si>
  <si>
    <t xml:space="preserve">      .0000      .3201     4.1602</t>
  </si>
  <si>
    <t xml:space="preserve">      .2360      .3201     4.2847</t>
  </si>
  <si>
    <t xml:space="preserve">     -.3201     -.0231      .0796     -.1805      .1449</t>
  </si>
  <si>
    <t xml:space="preserve">      .0000      .1153      .0615      .0177      .2618</t>
  </si>
  <si>
    <t xml:space="preserve">      .3201      .2538      .0934      .1143      .4764</t>
  </si>
  <si>
    <t>Continuous MOD</t>
  </si>
  <si>
    <t>Continuous MED</t>
  </si>
  <si>
    <t>Continous DV</t>
  </si>
  <si>
    <t>Continuous DV</t>
  </si>
  <si>
    <t>Continuous IV</t>
  </si>
  <si>
    <t>Moderator   Effect         se          t          p       LLCI       ULCI</t>
  </si>
  <si>
    <t>Moderator    Effect     BootSE   BootLLCI   BootULCI</t>
  </si>
  <si>
    <r>
      <t xml:space="preserve">Correia Santos, S. (2019) </t>
    </r>
    <r>
      <rPr>
        <i/>
        <sz val="11"/>
        <color theme="1"/>
        <rFont val="Calibri"/>
        <family val="2"/>
        <scheme val="minor"/>
      </rPr>
      <t>Data to generate the model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</si>
</sst>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"/>
    <numFmt numFmtId="165" formatCode="0.000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9" fillId="0" borderId="0" xfId="0" applyFont="1"/>
    <xf numFmtId="0" fontId="8" fillId="3" borderId="0" xfId="0" applyFont="1" applyFill="1"/>
    <xf numFmtId="0" fontId="5" fillId="2" borderId="0" xfId="0" applyFont="1" applyFill="1" applyProtection="1">
      <protection locked="0"/>
    </xf>
    <xf numFmtId="0" fontId="5" fillId="2" borderId="0" xfId="0" applyFont="1" applyFill="1"/>
    <xf numFmtId="0" fontId="5" fillId="3" borderId="0" xfId="0" applyFont="1" applyFill="1" applyProtection="1">
      <protection hidden="1"/>
    </xf>
    <xf numFmtId="0" fontId="5" fillId="3" borderId="0" xfId="0" applyFont="1" applyFill="1"/>
    <xf numFmtId="0" fontId="7" fillId="3" borderId="0" xfId="0" applyFont="1" applyFill="1"/>
    <xf numFmtId="0" fontId="7" fillId="3" borderId="3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4" xfId="0" applyFont="1" applyFill="1" applyBorder="1"/>
    <xf numFmtId="0" fontId="7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0" fillId="3" borderId="0" xfId="0" applyFill="1"/>
    <xf numFmtId="0" fontId="5" fillId="3" borderId="0" xfId="0" applyFont="1" applyFill="1" applyAlignment="1">
      <alignment horizontal="left" vertical="top" wrapText="1"/>
    </xf>
    <xf numFmtId="0" fontId="0" fillId="2" borderId="0" xfId="0" applyFill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7" fillId="3" borderId="0" xfId="0" applyFont="1" applyFill="1" applyProtection="1">
      <protection hidden="1"/>
    </xf>
    <xf numFmtId="0" fontId="5" fillId="2" borderId="0" xfId="0" applyFont="1" applyFill="1" applyAlignment="1">
      <alignment horizontal="left"/>
    </xf>
    <xf numFmtId="0" fontId="8" fillId="3" borderId="0" xfId="0" applyFont="1" applyFill="1" applyProtection="1">
      <protection hidden="1"/>
    </xf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6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Protection="1">
      <protection hidden="1"/>
    </xf>
    <xf numFmtId="164" fontId="5" fillId="3" borderId="0" xfId="0" applyNumberFormat="1" applyFont="1" applyFill="1" applyProtection="1">
      <protection hidden="1"/>
    </xf>
    <xf numFmtId="0" fontId="5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3" borderId="0" xfId="0" applyFont="1" applyFill="1" applyAlignment="1">
      <alignment wrapText="1"/>
    </xf>
    <xf numFmtId="0" fontId="2" fillId="0" borderId="0" xfId="0" applyFont="1" applyAlignment="1">
      <alignment vertical="center"/>
    </xf>
    <xf numFmtId="0" fontId="5" fillId="3" borderId="5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ConditionalEffect!$H$87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2A8-4A9A-909D-ACF9FB45024D}"/>
              </c:ext>
            </c:extLst>
          </c:dPt>
          <c:xVal>
            <c:numRef>
              <c:f>ConditionalEffect!$B$88:$B$109</c:f>
              <c:numCache>
                <c:formatCode>General</c:formatCode>
                <c:ptCount val="22"/>
                <c:pt idx="0">
                  <c:v>-0.87539999999999996</c:v>
                </c:pt>
                <c:pt idx="1">
                  <c:v>-0.7913</c:v>
                </c:pt>
                <c:pt idx="2">
                  <c:v>-0.70730000000000004</c:v>
                </c:pt>
                <c:pt idx="3">
                  <c:v>-0.62319999999999998</c:v>
                </c:pt>
                <c:pt idx="4">
                  <c:v>-0.53910000000000002</c:v>
                </c:pt>
                <c:pt idx="5">
                  <c:v>-0.4551</c:v>
                </c:pt>
                <c:pt idx="6">
                  <c:v>-0.371</c:v>
                </c:pt>
                <c:pt idx="7">
                  <c:v>-0.28689999999999999</c:v>
                </c:pt>
                <c:pt idx="8">
                  <c:v>-0.20280000000000001</c:v>
                </c:pt>
                <c:pt idx="9">
                  <c:v>-0.1188</c:v>
                </c:pt>
                <c:pt idx="10">
                  <c:v>-4.3299999999999998E-2</c:v>
                </c:pt>
                <c:pt idx="11">
                  <c:v>-3.4700000000000002E-2</c:v>
                </c:pt>
                <c:pt idx="12">
                  <c:v>4.9399999999999999E-2</c:v>
                </c:pt>
                <c:pt idx="13">
                  <c:v>0.13339999999999999</c:v>
                </c:pt>
                <c:pt idx="14">
                  <c:v>0.2175</c:v>
                </c:pt>
                <c:pt idx="15">
                  <c:v>0.30159999999999998</c:v>
                </c:pt>
                <c:pt idx="16">
                  <c:v>0.3856</c:v>
                </c:pt>
                <c:pt idx="17">
                  <c:v>0.46970000000000001</c:v>
                </c:pt>
                <c:pt idx="18">
                  <c:v>0.55379999999999996</c:v>
                </c:pt>
                <c:pt idx="19">
                  <c:v>0.63780000000000003</c:v>
                </c:pt>
                <c:pt idx="20">
                  <c:v>0.72189999999999999</c:v>
                </c:pt>
                <c:pt idx="21">
                  <c:v>0.80600000000000005</c:v>
                </c:pt>
              </c:numCache>
            </c:numRef>
          </c:xVal>
          <c:yVal>
            <c:numRef>
              <c:f>ConditionalEffect!$H$88:$H$109</c:f>
              <c:numCache>
                <c:formatCode>General</c:formatCode>
                <c:ptCount val="22"/>
                <c:pt idx="0">
                  <c:v>4.2900000000000001E-2</c:v>
                </c:pt>
                <c:pt idx="1">
                  <c:v>6.9800000000000001E-2</c:v>
                </c:pt>
                <c:pt idx="2">
                  <c:v>9.7199999999999995E-2</c:v>
                </c:pt>
                <c:pt idx="3">
                  <c:v>0.12559999999999999</c:v>
                </c:pt>
                <c:pt idx="4">
                  <c:v>0.1552</c:v>
                </c:pt>
                <c:pt idx="5">
                  <c:v>0.18640000000000001</c:v>
                </c:pt>
                <c:pt idx="6">
                  <c:v>0.21990000000000001</c:v>
                </c:pt>
                <c:pt idx="7">
                  <c:v>0.25690000000000002</c:v>
                </c:pt>
                <c:pt idx="8">
                  <c:v>0.2989</c:v>
                </c:pt>
                <c:pt idx="9">
                  <c:v>0.34839999999999999</c:v>
                </c:pt>
                <c:pt idx="10">
                  <c:v>0.4017</c:v>
                </c:pt>
                <c:pt idx="11">
                  <c:v>0.4083</c:v>
                </c:pt>
                <c:pt idx="12">
                  <c:v>0.48120000000000002</c:v>
                </c:pt>
                <c:pt idx="13">
                  <c:v>0.56740000000000002</c:v>
                </c:pt>
                <c:pt idx="14">
                  <c:v>0.66520000000000001</c:v>
                </c:pt>
                <c:pt idx="15">
                  <c:v>0.77159999999999995</c:v>
                </c:pt>
                <c:pt idx="16">
                  <c:v>0.88400000000000001</c:v>
                </c:pt>
                <c:pt idx="17">
                  <c:v>1.0004</c:v>
                </c:pt>
                <c:pt idx="18">
                  <c:v>1.1194999999999999</c:v>
                </c:pt>
                <c:pt idx="19">
                  <c:v>1.2404999999999999</c:v>
                </c:pt>
                <c:pt idx="20">
                  <c:v>1.3629</c:v>
                </c:pt>
                <c:pt idx="21">
                  <c:v>1.4863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A8-4A9A-909D-ACF9FB45024D}"/>
            </c:ext>
          </c:extLst>
        </c:ser>
        <c:ser>
          <c:idx val="0"/>
          <c:order val="1"/>
          <c:tx>
            <c:strRef>
              <c:f>ConditionalEffect!$C$87</c:f>
              <c:strCache>
                <c:ptCount val="1"/>
                <c:pt idx="0">
                  <c:v>Point Estimate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2A8-4A9A-909D-ACF9FB45024D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2A8-4A9A-909D-ACF9FB45024D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2A8-4A9A-909D-ACF9FB45024D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2A8-4A9A-909D-ACF9FB45024D}"/>
              </c:ext>
            </c:extLst>
          </c:dPt>
          <c:xVal>
            <c:numRef>
              <c:f>ConditionalEffect!$B$88:$B$109</c:f>
              <c:numCache>
                <c:formatCode>General</c:formatCode>
                <c:ptCount val="22"/>
                <c:pt idx="0">
                  <c:v>-0.87539999999999996</c:v>
                </c:pt>
                <c:pt idx="1">
                  <c:v>-0.7913</c:v>
                </c:pt>
                <c:pt idx="2">
                  <c:v>-0.70730000000000004</c:v>
                </c:pt>
                <c:pt idx="3">
                  <c:v>-0.62319999999999998</c:v>
                </c:pt>
                <c:pt idx="4">
                  <c:v>-0.53910000000000002</c:v>
                </c:pt>
                <c:pt idx="5">
                  <c:v>-0.4551</c:v>
                </c:pt>
                <c:pt idx="6">
                  <c:v>-0.371</c:v>
                </c:pt>
                <c:pt idx="7">
                  <c:v>-0.28689999999999999</c:v>
                </c:pt>
                <c:pt idx="8">
                  <c:v>-0.20280000000000001</c:v>
                </c:pt>
                <c:pt idx="9">
                  <c:v>-0.1188</c:v>
                </c:pt>
                <c:pt idx="10">
                  <c:v>-4.3299999999999998E-2</c:v>
                </c:pt>
                <c:pt idx="11">
                  <c:v>-3.4700000000000002E-2</c:v>
                </c:pt>
                <c:pt idx="12">
                  <c:v>4.9399999999999999E-2</c:v>
                </c:pt>
                <c:pt idx="13">
                  <c:v>0.13339999999999999</c:v>
                </c:pt>
                <c:pt idx="14">
                  <c:v>0.2175</c:v>
                </c:pt>
                <c:pt idx="15">
                  <c:v>0.30159999999999998</c:v>
                </c:pt>
                <c:pt idx="16">
                  <c:v>0.3856</c:v>
                </c:pt>
                <c:pt idx="17">
                  <c:v>0.46970000000000001</c:v>
                </c:pt>
                <c:pt idx="18">
                  <c:v>0.55379999999999996</c:v>
                </c:pt>
                <c:pt idx="19">
                  <c:v>0.63780000000000003</c:v>
                </c:pt>
                <c:pt idx="20">
                  <c:v>0.72189999999999999</c:v>
                </c:pt>
                <c:pt idx="21">
                  <c:v>0.80600000000000005</c:v>
                </c:pt>
              </c:numCache>
            </c:numRef>
          </c:xVal>
          <c:yVal>
            <c:numRef>
              <c:f>ConditionalEffect!$C$88:$C$109</c:f>
              <c:numCache>
                <c:formatCode>General</c:formatCode>
                <c:ptCount val="22"/>
                <c:pt idx="0">
                  <c:v>-0.54730000000000001</c:v>
                </c:pt>
                <c:pt idx="1">
                  <c:v>-0.47170000000000001</c:v>
                </c:pt>
                <c:pt idx="2">
                  <c:v>-0.3962</c:v>
                </c:pt>
                <c:pt idx="3">
                  <c:v>-0.3206</c:v>
                </c:pt>
                <c:pt idx="4">
                  <c:v>-0.245</c:v>
                </c:pt>
                <c:pt idx="5">
                  <c:v>-0.1694</c:v>
                </c:pt>
                <c:pt idx="6">
                  <c:v>-9.3799999999999994E-2</c:v>
                </c:pt>
                <c:pt idx="7">
                  <c:v>-1.8200000000000001E-2</c:v>
                </c:pt>
                <c:pt idx="8">
                  <c:v>5.74E-2</c:v>
                </c:pt>
                <c:pt idx="9">
                  <c:v>0.13300000000000001</c:v>
                </c:pt>
                <c:pt idx="10">
                  <c:v>0.20080000000000001</c:v>
                </c:pt>
                <c:pt idx="11">
                  <c:v>0.20860000000000001</c:v>
                </c:pt>
                <c:pt idx="12">
                  <c:v>0.28410000000000002</c:v>
                </c:pt>
                <c:pt idx="13">
                  <c:v>0.35970000000000002</c:v>
                </c:pt>
                <c:pt idx="14">
                  <c:v>0.43530000000000002</c:v>
                </c:pt>
                <c:pt idx="15">
                  <c:v>0.51090000000000002</c:v>
                </c:pt>
                <c:pt idx="16">
                  <c:v>0.58650000000000002</c:v>
                </c:pt>
                <c:pt idx="17">
                  <c:v>0.66210000000000002</c:v>
                </c:pt>
                <c:pt idx="18">
                  <c:v>0.73770000000000002</c:v>
                </c:pt>
                <c:pt idx="19">
                  <c:v>0.81330000000000002</c:v>
                </c:pt>
                <c:pt idx="20">
                  <c:v>0.88890000000000002</c:v>
                </c:pt>
                <c:pt idx="21">
                  <c:v>0.96440000000000003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2A8-4A9A-909D-ACF9FB45024D}"/>
            </c:ext>
          </c:extLst>
        </c:ser>
        <c:ser>
          <c:idx val="1"/>
          <c:order val="2"/>
          <c:tx>
            <c:strRef>
              <c:f>ConditionalEffect!$G$87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32A8-4A9A-909D-ACF9FB45024D}"/>
              </c:ext>
            </c:extLst>
          </c:dPt>
          <c:xVal>
            <c:numRef>
              <c:f>ConditionalEffect!$B$88:$B$109</c:f>
              <c:numCache>
                <c:formatCode>General</c:formatCode>
                <c:ptCount val="22"/>
                <c:pt idx="0">
                  <c:v>-0.87539999999999996</c:v>
                </c:pt>
                <c:pt idx="1">
                  <c:v>-0.7913</c:v>
                </c:pt>
                <c:pt idx="2">
                  <c:v>-0.70730000000000004</c:v>
                </c:pt>
                <c:pt idx="3">
                  <c:v>-0.62319999999999998</c:v>
                </c:pt>
                <c:pt idx="4">
                  <c:v>-0.53910000000000002</c:v>
                </c:pt>
                <c:pt idx="5">
                  <c:v>-0.4551</c:v>
                </c:pt>
                <c:pt idx="6">
                  <c:v>-0.371</c:v>
                </c:pt>
                <c:pt idx="7">
                  <c:v>-0.28689999999999999</c:v>
                </c:pt>
                <c:pt idx="8">
                  <c:v>-0.20280000000000001</c:v>
                </c:pt>
                <c:pt idx="9">
                  <c:v>-0.1188</c:v>
                </c:pt>
                <c:pt idx="10">
                  <c:v>-4.3299999999999998E-2</c:v>
                </c:pt>
                <c:pt idx="11">
                  <c:v>-3.4700000000000002E-2</c:v>
                </c:pt>
                <c:pt idx="12">
                  <c:v>4.9399999999999999E-2</c:v>
                </c:pt>
                <c:pt idx="13">
                  <c:v>0.13339999999999999</c:v>
                </c:pt>
                <c:pt idx="14">
                  <c:v>0.2175</c:v>
                </c:pt>
                <c:pt idx="15">
                  <c:v>0.30159999999999998</c:v>
                </c:pt>
                <c:pt idx="16">
                  <c:v>0.3856</c:v>
                </c:pt>
                <c:pt idx="17">
                  <c:v>0.46970000000000001</c:v>
                </c:pt>
                <c:pt idx="18">
                  <c:v>0.55379999999999996</c:v>
                </c:pt>
                <c:pt idx="19">
                  <c:v>0.63780000000000003</c:v>
                </c:pt>
                <c:pt idx="20">
                  <c:v>0.72189999999999999</c:v>
                </c:pt>
                <c:pt idx="21">
                  <c:v>0.80600000000000005</c:v>
                </c:pt>
              </c:numCache>
            </c:numRef>
          </c:xVal>
          <c:yVal>
            <c:numRef>
              <c:f>ConditionalEffect!$G$88:$G$109</c:f>
              <c:numCache>
                <c:formatCode>General</c:formatCode>
                <c:ptCount val="22"/>
                <c:pt idx="0">
                  <c:v>-1.1375999999999999</c:v>
                </c:pt>
                <c:pt idx="1">
                  <c:v>-1.0132000000000001</c:v>
                </c:pt>
                <c:pt idx="2">
                  <c:v>-0.88959999999999995</c:v>
                </c:pt>
                <c:pt idx="3">
                  <c:v>-0.76670000000000005</c:v>
                </c:pt>
                <c:pt idx="4">
                  <c:v>-0.64510000000000001</c:v>
                </c:pt>
                <c:pt idx="5">
                  <c:v>-0.52510000000000001</c:v>
                </c:pt>
                <c:pt idx="6">
                  <c:v>-0.40749999999999997</c:v>
                </c:pt>
                <c:pt idx="7">
                  <c:v>-0.29330000000000001</c:v>
                </c:pt>
                <c:pt idx="8">
                  <c:v>-0.1842</c:v>
                </c:pt>
                <c:pt idx="9">
                  <c:v>-8.2500000000000004E-2</c:v>
                </c:pt>
                <c:pt idx="10">
                  <c:v>0</c:v>
                </c:pt>
                <c:pt idx="11">
                  <c:v>8.8000000000000005E-3</c:v>
                </c:pt>
                <c:pt idx="12">
                  <c:v>8.7099999999999997E-2</c:v>
                </c:pt>
                <c:pt idx="13">
                  <c:v>0.15210000000000001</c:v>
                </c:pt>
                <c:pt idx="14">
                  <c:v>0.20549999999999999</c:v>
                </c:pt>
                <c:pt idx="15">
                  <c:v>0.25019999999999998</c:v>
                </c:pt>
                <c:pt idx="16">
                  <c:v>0.28899999999999998</c:v>
                </c:pt>
                <c:pt idx="17">
                  <c:v>0.32379999999999998</c:v>
                </c:pt>
                <c:pt idx="18">
                  <c:v>0.35589999999999999</c:v>
                </c:pt>
                <c:pt idx="19">
                  <c:v>0.38600000000000001</c:v>
                </c:pt>
                <c:pt idx="20">
                  <c:v>0.4148</c:v>
                </c:pt>
                <c:pt idx="21">
                  <c:v>0.44259999999999999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2A8-4A9A-909D-ACF9FB450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919856"/>
        <c:axId val="962920416"/>
      </c:scatterChart>
      <c:valAx>
        <c:axId val="962919856"/>
        <c:scaling>
          <c:orientation val="minMax"/>
        </c:scaling>
        <c:delete val="0"/>
        <c:axPos val="b"/>
        <c:majorGridlines/>
        <c:title>
          <c:tx>
            <c:strRef>
              <c:f>ConditionalEffect!$C$8</c:f>
              <c:strCache>
                <c:ptCount val="1"/>
                <c:pt idx="0">
                  <c:v>Continuous MOD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2920416"/>
        <c:crosses val="autoZero"/>
        <c:crossBetween val="midCat"/>
      </c:valAx>
      <c:valAx>
        <c:axId val="962920416"/>
        <c:scaling>
          <c:orientation val="minMax"/>
        </c:scaling>
        <c:delete val="0"/>
        <c:axPos val="l"/>
        <c:majorGridlines/>
        <c:title>
          <c:tx>
            <c:strRef>
              <c:f>ConditionalEffect!$B$1</c:f>
              <c:strCache>
                <c:ptCount val="1"/>
                <c:pt idx="0">
                  <c:v>Conditional effect of Continuous IV on Continuous MED at values of the moderator Continuous MOD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2919856"/>
        <c:crossesAt val="-1.5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21949266778766"/>
          <c:y val="0.13946642745606166"/>
          <c:w val="0.5229674428065858"/>
          <c:h val="0.71803803005636957"/>
        </c:manualLayout>
      </c:layout>
      <c:lineChart>
        <c:grouping val="standard"/>
        <c:varyColors val="0"/>
        <c:ser>
          <c:idx val="1"/>
          <c:order val="0"/>
          <c:tx>
            <c:strRef>
              <c:f>ModerationEffect!$C$47</c:f>
              <c:strCache>
                <c:ptCount val="1"/>
                <c:pt idx="0">
                  <c:v>High Continuous MOD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(ModerationEffect!$D$45,ModerationEffect!$E$45)</c:f>
              <c:strCache>
                <c:ptCount val="2"/>
                <c:pt idx="0">
                  <c:v>Low Continuous IV</c:v>
                </c:pt>
                <c:pt idx="1">
                  <c:v>High Continuous IV</c:v>
                </c:pt>
              </c:strCache>
            </c:strRef>
          </c:cat>
          <c:val>
            <c:numRef>
              <c:f>(ModerationEffect!$D$39,ModerationEffect!$D$41)</c:f>
              <c:numCache>
                <c:formatCode>General</c:formatCode>
                <c:ptCount val="2"/>
                <c:pt idx="0">
                  <c:v>4.0361000000000002</c:v>
                </c:pt>
                <c:pt idx="1">
                  <c:v>4.2847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04-4FA5-8E7E-C854AAAE9487}"/>
            </c:ext>
          </c:extLst>
        </c:ser>
        <c:ser>
          <c:idx val="0"/>
          <c:order val="1"/>
          <c:tx>
            <c:strRef>
              <c:f>ModerationEffect!$C$46</c:f>
              <c:strCache>
                <c:ptCount val="1"/>
                <c:pt idx="0">
                  <c:v>Low Continuous MOD</c:v>
                </c:pt>
              </c:strCache>
            </c:strRef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(ModerationEffect!$D$45,ModerationEffect!$E$45)</c:f>
              <c:strCache>
                <c:ptCount val="2"/>
                <c:pt idx="0">
                  <c:v>Low Continuous IV</c:v>
                </c:pt>
                <c:pt idx="1">
                  <c:v>High Continuous IV</c:v>
                </c:pt>
              </c:strCache>
            </c:strRef>
          </c:cat>
          <c:val>
            <c:numRef>
              <c:f>(ModerationEffect!$D$33,ModerationEffect!$D$35)</c:f>
              <c:numCache>
                <c:formatCode>General</c:formatCode>
                <c:ptCount val="2"/>
                <c:pt idx="0">
                  <c:v>4.0948000000000002</c:v>
                </c:pt>
                <c:pt idx="1">
                  <c:v>4.0720999999999998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04-4FA5-8E7E-C854AAAE9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819664"/>
        <c:axId val="963820224"/>
      </c:lineChart>
      <c:catAx>
        <c:axId val="96381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/>
            </a:pPr>
            <a:endParaRPr lang="en-NL"/>
          </a:p>
        </c:txPr>
        <c:crossAx val="963820224"/>
        <c:crosses val="autoZero"/>
        <c:auto val="1"/>
        <c:lblAlgn val="ctr"/>
        <c:lblOffset val="100"/>
        <c:tickMarkSkip val="1"/>
        <c:noMultiLvlLbl val="0"/>
      </c:catAx>
      <c:valAx>
        <c:axId val="963820224"/>
        <c:scaling>
          <c:orientation val="minMax"/>
        </c:scaling>
        <c:delete val="0"/>
        <c:axPos val="l"/>
        <c:title>
          <c:tx>
            <c:strRef>
              <c:f>ModerationEffect!$C$9</c:f>
              <c:strCache>
                <c:ptCount val="1"/>
                <c:pt idx="0">
                  <c:v>Continous DV</c:v>
                </c:pt>
              </c:strCache>
            </c:strRef>
          </c:tx>
          <c:layout>
            <c:manualLayout>
              <c:xMode val="edge"/>
              <c:yMode val="edge"/>
              <c:x val="3.3753180762855869E-2"/>
              <c:y val="0.5238391415584092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NL"/>
          </a:p>
        </c:txPr>
        <c:crossAx val="963819664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38378997575097"/>
          <c:y val="0.66026859418597916"/>
          <c:w val="0.1947765476167328"/>
          <c:h val="0.1963746408670524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/>
          </a:pPr>
          <a:endParaRPr lang="en-NL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NL"/>
    </a:p>
  </c:txPr>
  <c:printSettings>
    <c:headerFooter/>
    <c:pageMargins b="0.75" l="0.7" r="0.7" t="0.75" header="0.3" footer="0.3"/>
    <c:pageSetup paperSize="9" orientation="landscape" horizontalDpi="-4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ModeratedMediationIndirect!$F$35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3266-4459-B6CE-B68C49797131}"/>
              </c:ext>
            </c:extLst>
          </c:dPt>
          <c:xVal>
            <c:numRef>
              <c:f>ModeratedMediationIndirect!$B$36:$B$40</c:f>
              <c:numCache>
                <c:formatCode>General</c:formatCode>
                <c:ptCount val="5"/>
                <c:pt idx="0">
                  <c:v>-0.3201</c:v>
                </c:pt>
                <c:pt idx="1">
                  <c:v>0</c:v>
                </c:pt>
                <c:pt idx="2">
                  <c:v>0.3201</c:v>
                </c:pt>
              </c:numCache>
            </c:numRef>
          </c:xVal>
          <c:yVal>
            <c:numRef>
              <c:f>ModeratedMediationIndirect!$F$36:$F$40</c:f>
              <c:numCache>
                <c:formatCode>General</c:formatCode>
                <c:ptCount val="5"/>
                <c:pt idx="0">
                  <c:v>0.1449</c:v>
                </c:pt>
                <c:pt idx="1">
                  <c:v>0.26179999999999998</c:v>
                </c:pt>
                <c:pt idx="2">
                  <c:v>0.47639999999999999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66-4459-B6CE-B68C49797131}"/>
            </c:ext>
          </c:extLst>
        </c:ser>
        <c:ser>
          <c:idx val="0"/>
          <c:order val="1"/>
          <c:tx>
            <c:strRef>
              <c:f>ModeratedMediationIndirect!$C$35</c:f>
              <c:strCache>
                <c:ptCount val="1"/>
                <c:pt idx="0">
                  <c:v>Conditional Indirect Effect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266-4459-B6CE-B68C49797131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3266-4459-B6CE-B68C49797131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266-4459-B6CE-B68C49797131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3266-4459-B6CE-B68C49797131}"/>
              </c:ext>
            </c:extLst>
          </c:dPt>
          <c:xVal>
            <c:numRef>
              <c:f>ModeratedMediationIndirect!$B$36:$B$40</c:f>
              <c:numCache>
                <c:formatCode>General</c:formatCode>
                <c:ptCount val="5"/>
                <c:pt idx="0">
                  <c:v>-0.3201</c:v>
                </c:pt>
                <c:pt idx="1">
                  <c:v>0</c:v>
                </c:pt>
                <c:pt idx="2">
                  <c:v>0.3201</c:v>
                </c:pt>
              </c:numCache>
            </c:numRef>
          </c:xVal>
          <c:yVal>
            <c:numRef>
              <c:f>ModeratedMediationIndirect!$C$36:$C$40</c:f>
              <c:numCache>
                <c:formatCode>General</c:formatCode>
                <c:ptCount val="5"/>
                <c:pt idx="0">
                  <c:v>-2.3099999999999999E-2</c:v>
                </c:pt>
                <c:pt idx="1">
                  <c:v>0.1153</c:v>
                </c:pt>
                <c:pt idx="2">
                  <c:v>0.25380000000000003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266-4459-B6CE-B68C49797131}"/>
            </c:ext>
          </c:extLst>
        </c:ser>
        <c:ser>
          <c:idx val="2"/>
          <c:order val="2"/>
          <c:tx>
            <c:strRef>
              <c:f>ModeratedMediationIndirect!$E$35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3266-4459-B6CE-B68C49797131}"/>
              </c:ext>
            </c:extLst>
          </c:dPt>
          <c:xVal>
            <c:numRef>
              <c:f>ModeratedMediationIndirect!$B$36:$B$38</c:f>
              <c:numCache>
                <c:formatCode>General</c:formatCode>
                <c:ptCount val="3"/>
                <c:pt idx="0">
                  <c:v>-0.3201</c:v>
                </c:pt>
                <c:pt idx="1">
                  <c:v>0</c:v>
                </c:pt>
                <c:pt idx="2">
                  <c:v>0.3201</c:v>
                </c:pt>
              </c:numCache>
            </c:numRef>
          </c:xVal>
          <c:yVal>
            <c:numRef>
              <c:f>ModeratedMediationIndirect!$E$36:$E$38</c:f>
              <c:numCache>
                <c:formatCode>General</c:formatCode>
                <c:ptCount val="3"/>
                <c:pt idx="0">
                  <c:v>-0.18049999999999999</c:v>
                </c:pt>
                <c:pt idx="1">
                  <c:v>1.77E-2</c:v>
                </c:pt>
                <c:pt idx="2">
                  <c:v>0.1143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266-4459-B6CE-B68C49797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926672"/>
        <c:axId val="963927232"/>
      </c:scatterChart>
      <c:valAx>
        <c:axId val="963926672"/>
        <c:scaling>
          <c:orientation val="minMax"/>
        </c:scaling>
        <c:delete val="0"/>
        <c:axPos val="b"/>
        <c:majorGridlines/>
        <c:title>
          <c:tx>
            <c:strRef>
              <c:f>ModeratedMediationIndirect!$C$9</c:f>
              <c:strCache>
                <c:ptCount val="1"/>
                <c:pt idx="0">
                  <c:v>Continuous MOD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3927232"/>
        <c:crosses val="autoZero"/>
        <c:crossBetween val="midCat"/>
      </c:valAx>
      <c:valAx>
        <c:axId val="963927232"/>
        <c:scaling>
          <c:orientation val="minMax"/>
        </c:scaling>
        <c:delete val="0"/>
        <c:axPos val="l"/>
        <c:majorGridlines/>
        <c:title>
          <c:tx>
            <c:strRef>
              <c:f>ModeratedMediationIndirect!$B$1</c:f>
              <c:strCache>
                <c:ptCount val="1"/>
                <c:pt idx="0">
                  <c:v>Conditional indirect effect of Continuous IV on Continuous DV at values of the moderator Continuous MOD through Continuous MED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3926672"/>
        <c:crossesAt val="-0.4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366743</xdr:colOff>
      <xdr:row>30</xdr:row>
      <xdr:rowOff>53103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B696A5-7AC1-4DA1-AA54-41CB31C4D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339543" cy="6053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471488</xdr:colOff>
      <xdr:row>1</xdr:row>
      <xdr:rowOff>147639</xdr:rowOff>
    </xdr:from>
    <xdr:to>
      <xdr:col>13</xdr:col>
      <xdr:colOff>528638</xdr:colOff>
      <xdr:row>17</xdr:row>
      <xdr:rowOff>109537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0</xdr:rowOff>
    </xdr:from>
    <xdr:to>
      <xdr:col>16</xdr:col>
      <xdr:colOff>395288</xdr:colOff>
      <xdr:row>26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F02107F-97DE-455D-9EB3-9C7416C413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0.10286</cdr:x>
      <cdr:y>0.02743</cdr:y>
    </cdr:from>
    <cdr:to>
      <cdr:x>0.70034</cdr:x>
      <cdr:y>0.16456</cdr:y>
    </cdr:to>
    <cdr:sp macro="" textlink="ModerationEffect!$B$1">
      <cdr:nvSpPr>
        <cdr:cNvPr id="2" name="TextBox 1"/>
        <cdr:cNvSpPr txBox="1"/>
      </cdr:nvSpPr>
      <cdr:spPr>
        <a:xfrm xmlns:a="http://schemas.openxmlformats.org/drawingml/2006/main">
          <a:off x="647718" y="168650"/>
          <a:ext cx="3762381" cy="843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fld id="{5902C678-2478-4231-B74E-3A0387CC1376}" type="TxLink">
            <a:rPr lang="en-US" sz="1000" b="1" i="0" u="none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Moderation of the effect of Continuous IV on Continous DV at values of the moderator Continuous MOD</a:t>
          </a:fld>
          <a:endParaRPr lang="nl-NL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261938</xdr:colOff>
      <xdr:row>1</xdr:row>
      <xdr:rowOff>52387</xdr:rowOff>
    </xdr:from>
    <xdr:to>
      <xdr:col>13</xdr:col>
      <xdr:colOff>319088</xdr:colOff>
      <xdr:row>18</xdr:row>
      <xdr:rowOff>85724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3F87FD08-8434-421F-9838-A2E9572F6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3879-CC48-4271-BA65-DBB981C7F32C}">
  <dimension ref="A1"/>
  <sheetViews>
    <sheetView workbookViewId="0">
      <selection activeCell="C32" sqref="C32"/>
    </sheetView>
  </sheetViews>
  <sheetFormatPr defaultRowHeight="15.75" x14ac:dyDescent="0.5"/>
  <cols>
    <col min="1" max="16384" width="9" style="14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23"/>
  <sheetViews>
    <sheetView tabSelected="1" topLeftCell="A19" workbookViewId="0">
      <selection activeCell="J24" sqref="J24"/>
    </sheetView>
  </sheetViews>
  <sheetFormatPr defaultRowHeight="15.75" x14ac:dyDescent="0.5"/>
  <cols>
    <col min="1" max="1" width="2.6875" style="6" customWidth="1"/>
    <col min="2" max="2" width="11.875" style="6" customWidth="1"/>
    <col min="3" max="5" width="9" style="6"/>
    <col min="6" max="6" width="9.625" style="6" customWidth="1"/>
    <col min="7" max="7" width="11" style="6" customWidth="1"/>
    <col min="8" max="9" width="9" style="6"/>
    <col min="10" max="10" width="44.875" style="6" customWidth="1"/>
    <col min="11" max="16384" width="9" style="6"/>
  </cols>
  <sheetData>
    <row r="1" spans="2:9" ht="18" x14ac:dyDescent="0.55000000000000004">
      <c r="B1" s="2" t="str">
        <f>"Conditional effect of " &amp;C7 &amp;" on " &amp;C9 &amp;" at values of the moderator "&amp;C8</f>
        <v>Conditional effect of Continuous IV on Continuous MED at values of the moderator Continuous MOD</v>
      </c>
      <c r="H1" s="5"/>
    </row>
    <row r="2" spans="2:9" ht="16.149999999999999" thickBot="1" x14ac:dyDescent="0.55000000000000004">
      <c r="H2" s="5"/>
    </row>
    <row r="3" spans="2:9" x14ac:dyDescent="0.5">
      <c r="B3" s="8" t="s">
        <v>19</v>
      </c>
      <c r="C3" s="17"/>
      <c r="D3" s="17"/>
      <c r="E3" s="17"/>
      <c r="F3" s="17"/>
      <c r="G3" s="18"/>
      <c r="I3" s="7"/>
    </row>
    <row r="4" spans="2:9" ht="97.9" customHeight="1" thickBot="1" x14ac:dyDescent="0.55000000000000004">
      <c r="B4" s="34" t="s">
        <v>34</v>
      </c>
      <c r="C4" s="35"/>
      <c r="D4" s="35"/>
      <c r="E4" s="35"/>
      <c r="F4" s="35"/>
      <c r="G4" s="36"/>
      <c r="I4" s="7"/>
    </row>
    <row r="5" spans="2:9" x14ac:dyDescent="0.5">
      <c r="B5" s="15"/>
      <c r="C5" s="15"/>
      <c r="D5" s="15"/>
      <c r="E5" s="15"/>
      <c r="F5" s="15"/>
      <c r="I5" s="7"/>
    </row>
    <row r="6" spans="2:9" x14ac:dyDescent="0.5">
      <c r="B6" s="7" t="s">
        <v>24</v>
      </c>
      <c r="C6" s="15"/>
      <c r="D6" s="15"/>
      <c r="E6" s="15"/>
      <c r="F6" s="15"/>
      <c r="I6" s="7"/>
    </row>
    <row r="7" spans="2:9" x14ac:dyDescent="0.5">
      <c r="B7" s="13" t="s">
        <v>20</v>
      </c>
      <c r="C7" s="4" t="s">
        <v>75</v>
      </c>
      <c r="D7" s="29"/>
      <c r="E7" s="29"/>
      <c r="F7" s="15"/>
      <c r="I7" s="7"/>
    </row>
    <row r="8" spans="2:9" x14ac:dyDescent="0.5">
      <c r="B8" s="13" t="s">
        <v>33</v>
      </c>
      <c r="C8" s="22" t="s">
        <v>71</v>
      </c>
      <c r="D8" s="29"/>
      <c r="E8" s="29"/>
      <c r="F8" s="15"/>
      <c r="I8" s="7"/>
    </row>
    <row r="9" spans="2:9" x14ac:dyDescent="0.5">
      <c r="B9" s="13" t="s">
        <v>32</v>
      </c>
      <c r="C9" s="22" t="s">
        <v>72</v>
      </c>
      <c r="D9" s="29"/>
      <c r="E9" s="29"/>
      <c r="F9" s="15"/>
      <c r="I9" s="7"/>
    </row>
    <row r="10" spans="2:9" x14ac:dyDescent="0.5">
      <c r="B10" s="15"/>
      <c r="C10" s="15"/>
      <c r="D10" s="15"/>
      <c r="E10" s="15"/>
      <c r="F10" s="15"/>
      <c r="I10" s="7"/>
    </row>
    <row r="11" spans="2:9" x14ac:dyDescent="0.5">
      <c r="B11" s="7" t="s">
        <v>25</v>
      </c>
      <c r="C11" s="7"/>
      <c r="D11" s="7"/>
      <c r="E11" s="7"/>
      <c r="F11" s="7"/>
      <c r="G11" s="7"/>
      <c r="H11" s="5"/>
      <c r="I11" s="7"/>
    </row>
    <row r="12" spans="2:9" x14ac:dyDescent="0.5">
      <c r="B12" s="16" t="s">
        <v>76</v>
      </c>
      <c r="C12" s="3"/>
      <c r="D12" s="3"/>
      <c r="E12" s="3"/>
      <c r="F12" s="3"/>
      <c r="G12" s="4"/>
      <c r="H12" s="5"/>
      <c r="I12" s="7"/>
    </row>
    <row r="13" spans="2:9" x14ac:dyDescent="0.5">
      <c r="B13" s="16" t="s">
        <v>37</v>
      </c>
      <c r="C13" s="3"/>
      <c r="D13" s="3"/>
      <c r="E13" s="3"/>
      <c r="F13" s="3"/>
      <c r="G13" s="4"/>
      <c r="H13" s="5"/>
    </row>
    <row r="14" spans="2:9" x14ac:dyDescent="0.5">
      <c r="B14" s="16" t="s">
        <v>38</v>
      </c>
      <c r="C14" s="3"/>
      <c r="D14" s="3"/>
      <c r="E14" s="3"/>
      <c r="F14" s="3"/>
      <c r="G14" s="4"/>
      <c r="H14" s="5"/>
    </row>
    <row r="15" spans="2:9" x14ac:dyDescent="0.5">
      <c r="B15" s="16" t="s">
        <v>39</v>
      </c>
      <c r="C15" s="3"/>
      <c r="D15" s="3"/>
      <c r="E15" s="3"/>
      <c r="F15" s="3"/>
      <c r="G15" s="4"/>
      <c r="H15" s="5"/>
    </row>
    <row r="16" spans="2:9" x14ac:dyDescent="0.5">
      <c r="B16" s="16" t="s">
        <v>40</v>
      </c>
      <c r="C16" s="3"/>
      <c r="D16" s="3"/>
      <c r="E16" s="3"/>
      <c r="F16" s="3"/>
      <c r="G16" s="4"/>
      <c r="H16" s="5"/>
    </row>
    <row r="17" spans="2:8" x14ac:dyDescent="0.5">
      <c r="B17" s="16" t="s">
        <v>41</v>
      </c>
      <c r="C17" s="3"/>
      <c r="D17" s="3"/>
      <c r="E17" s="3"/>
      <c r="F17" s="3"/>
      <c r="G17" s="4"/>
      <c r="H17" s="5"/>
    </row>
    <row r="18" spans="2:8" x14ac:dyDescent="0.5">
      <c r="B18" s="16" t="s">
        <v>42</v>
      </c>
      <c r="C18" s="3"/>
      <c r="D18" s="3"/>
      <c r="E18" s="3"/>
      <c r="F18" s="3"/>
      <c r="G18" s="4"/>
      <c r="H18" s="5"/>
    </row>
    <row r="19" spans="2:8" x14ac:dyDescent="0.5">
      <c r="B19" s="16" t="s">
        <v>43</v>
      </c>
      <c r="C19" s="3"/>
      <c r="D19" s="3"/>
      <c r="E19" s="3"/>
      <c r="F19" s="3"/>
      <c r="G19" s="4"/>
      <c r="H19" s="5"/>
    </row>
    <row r="20" spans="2:8" x14ac:dyDescent="0.5">
      <c r="B20" s="16" t="s">
        <v>44</v>
      </c>
      <c r="C20" s="3"/>
      <c r="D20" s="3"/>
      <c r="E20" s="3"/>
      <c r="F20" s="3"/>
      <c r="G20" s="4"/>
      <c r="H20" s="5"/>
    </row>
    <row r="21" spans="2:8" x14ac:dyDescent="0.5">
      <c r="B21" s="16" t="s">
        <v>45</v>
      </c>
      <c r="C21" s="3"/>
      <c r="D21" s="3"/>
      <c r="E21" s="3"/>
      <c r="F21" s="3"/>
      <c r="G21" s="4"/>
    </row>
    <row r="22" spans="2:8" x14ac:dyDescent="0.5">
      <c r="B22" s="16" t="s">
        <v>46</v>
      </c>
      <c r="C22" s="3"/>
      <c r="D22" s="3"/>
      <c r="E22" s="3"/>
      <c r="F22" s="3"/>
      <c r="G22" s="4"/>
      <c r="H22" s="5"/>
    </row>
    <row r="23" spans="2:8" x14ac:dyDescent="0.5">
      <c r="B23" s="16" t="s">
        <v>47</v>
      </c>
      <c r="C23" s="3"/>
      <c r="D23" s="3"/>
      <c r="E23" s="3"/>
      <c r="F23" s="3"/>
      <c r="G23" s="4"/>
      <c r="H23" s="5"/>
    </row>
    <row r="24" spans="2:8" x14ac:dyDescent="0.5">
      <c r="B24" s="16" t="s">
        <v>48</v>
      </c>
      <c r="C24" s="3"/>
      <c r="D24" s="3"/>
      <c r="E24" s="3"/>
      <c r="F24" s="3"/>
      <c r="G24" s="4"/>
      <c r="H24" s="5"/>
    </row>
    <row r="25" spans="2:8" x14ac:dyDescent="0.5">
      <c r="B25" s="16" t="s">
        <v>49</v>
      </c>
      <c r="C25" s="3"/>
      <c r="D25" s="3"/>
      <c r="E25" s="3"/>
      <c r="F25" s="3"/>
      <c r="G25" s="4"/>
      <c r="H25" s="5"/>
    </row>
    <row r="26" spans="2:8" x14ac:dyDescent="0.5">
      <c r="B26" s="16" t="s">
        <v>50</v>
      </c>
      <c r="C26" s="3"/>
      <c r="D26" s="3"/>
      <c r="E26" s="3"/>
      <c r="F26" s="3"/>
      <c r="G26" s="4"/>
      <c r="H26" s="5"/>
    </row>
    <row r="27" spans="2:8" x14ac:dyDescent="0.5">
      <c r="B27" s="16" t="s">
        <v>51</v>
      </c>
      <c r="C27" s="3"/>
      <c r="D27" s="3"/>
      <c r="E27" s="3"/>
      <c r="F27" s="3"/>
      <c r="G27" s="4"/>
      <c r="H27" s="5"/>
    </row>
    <row r="28" spans="2:8" x14ac:dyDescent="0.5">
      <c r="B28" s="16" t="s">
        <v>52</v>
      </c>
      <c r="C28" s="3"/>
      <c r="D28" s="3"/>
      <c r="E28" s="3"/>
      <c r="F28" s="3"/>
      <c r="G28" s="4"/>
      <c r="H28" s="5"/>
    </row>
    <row r="29" spans="2:8" x14ac:dyDescent="0.5">
      <c r="B29" s="16" t="s">
        <v>53</v>
      </c>
      <c r="C29" s="3"/>
      <c r="D29" s="3"/>
      <c r="E29" s="3"/>
      <c r="F29" s="3"/>
      <c r="G29" s="4"/>
      <c r="H29" s="5"/>
    </row>
    <row r="30" spans="2:8" x14ac:dyDescent="0.5">
      <c r="B30" s="16" t="s">
        <v>54</v>
      </c>
      <c r="C30" s="3"/>
      <c r="D30" s="3"/>
      <c r="E30" s="3"/>
      <c r="F30" s="3"/>
      <c r="G30" s="4"/>
      <c r="H30" s="5"/>
    </row>
    <row r="31" spans="2:8" x14ac:dyDescent="0.5">
      <c r="B31" s="16" t="s">
        <v>55</v>
      </c>
      <c r="C31" s="3"/>
      <c r="D31" s="3"/>
      <c r="E31" s="3"/>
      <c r="F31" s="3"/>
      <c r="G31" s="4"/>
      <c r="H31" s="5"/>
    </row>
    <row r="32" spans="2:8" x14ac:dyDescent="0.5">
      <c r="B32" s="16" t="s">
        <v>56</v>
      </c>
      <c r="C32" s="3"/>
      <c r="D32" s="3"/>
      <c r="E32" s="3"/>
      <c r="F32" s="3"/>
      <c r="G32" s="4"/>
      <c r="H32" s="5"/>
    </row>
    <row r="33" spans="2:8" x14ac:dyDescent="0.5">
      <c r="B33" s="16" t="s">
        <v>57</v>
      </c>
      <c r="C33" s="3"/>
      <c r="D33" s="3"/>
      <c r="E33" s="3"/>
      <c r="F33" s="3"/>
      <c r="G33" s="4"/>
      <c r="H33" s="5"/>
    </row>
    <row r="34" spans="2:8" x14ac:dyDescent="0.5">
      <c r="B34" s="16" t="s">
        <v>58</v>
      </c>
      <c r="C34" s="3"/>
      <c r="D34" s="3"/>
      <c r="E34" s="3"/>
      <c r="F34" s="3"/>
      <c r="G34" s="4"/>
      <c r="H34" s="5"/>
    </row>
    <row r="35" spans="2:8" x14ac:dyDescent="0.5">
      <c r="B35" s="5"/>
      <c r="C35" s="5"/>
      <c r="D35" s="5"/>
      <c r="E35" s="5"/>
      <c r="F35" s="5"/>
      <c r="G35" s="5"/>
      <c r="H35" s="5"/>
    </row>
    <row r="36" spans="2:8" x14ac:dyDescent="0.5">
      <c r="B36" s="20" t="s">
        <v>16</v>
      </c>
      <c r="C36" s="19"/>
      <c r="D36" s="19"/>
      <c r="E36" s="19"/>
      <c r="F36" s="19"/>
      <c r="G36" s="19"/>
      <c r="H36" s="19"/>
    </row>
    <row r="37" spans="2:8" x14ac:dyDescent="0.5">
      <c r="B37" s="21" t="str">
        <f>SUBSTITUTE(B12,CHAR(202)," ")</f>
        <v>Moderator   Effect         se          t          p       LLCI       ULCI</v>
      </c>
      <c r="C37" s="5"/>
      <c r="D37" s="5"/>
      <c r="E37" s="5"/>
      <c r="F37" s="5"/>
      <c r="G37" s="19"/>
      <c r="H37" s="19"/>
    </row>
    <row r="38" spans="2:8" x14ac:dyDescent="0.5">
      <c r="B38" s="5" t="str">
        <f>TRIM(SUBSTITUTE(B13,CHAR(202)," "))</f>
        <v>-.8754 -.5473 .2994 -1.8282 .0690 -1.1376 .0429</v>
      </c>
      <c r="C38" s="5"/>
      <c r="D38" s="5"/>
      <c r="E38" s="5"/>
      <c r="F38" s="5"/>
      <c r="G38" s="19"/>
      <c r="H38" s="19"/>
    </row>
    <row r="39" spans="2:8" x14ac:dyDescent="0.5">
      <c r="B39" s="5" t="str">
        <f t="shared" ref="B39:B59" si="0">TRIM(SUBSTITUTE(B14,CHAR(202)," "))</f>
        <v>-.7913 -.4717 .2747 -1.7176 .0874 -1.0132 .0698</v>
      </c>
      <c r="C39" s="5"/>
      <c r="D39" s="5"/>
      <c r="E39" s="5"/>
      <c r="F39" s="5"/>
      <c r="G39" s="19"/>
      <c r="H39" s="19"/>
    </row>
    <row r="40" spans="2:8" x14ac:dyDescent="0.5">
      <c r="B40" s="5" t="str">
        <f t="shared" si="0"/>
        <v>-.7073 -.3962 .2503 -1.5830 .1150 -.8896 .0972</v>
      </c>
      <c r="C40" s="5"/>
      <c r="D40" s="5"/>
      <c r="E40" s="5"/>
      <c r="F40" s="5"/>
      <c r="G40" s="19"/>
      <c r="H40" s="19"/>
    </row>
    <row r="41" spans="2:8" x14ac:dyDescent="0.5">
      <c r="B41" s="5" t="str">
        <f t="shared" si="0"/>
        <v>-.6232 -.3206 .2263 -1.4165 .1581 -.7667 .1256</v>
      </c>
      <c r="C41" s="5"/>
      <c r="D41" s="5"/>
      <c r="E41" s="5"/>
      <c r="F41" s="5"/>
      <c r="G41" s="19"/>
      <c r="H41" s="19"/>
    </row>
    <row r="42" spans="2:8" x14ac:dyDescent="0.5">
      <c r="B42" s="5" t="str">
        <f t="shared" si="0"/>
        <v>-.5391 -.2450 .2030 -1.2071 .2288 -.6451 .1552</v>
      </c>
      <c r="C42" s="5"/>
      <c r="D42" s="5"/>
      <c r="E42" s="5"/>
      <c r="F42" s="5"/>
      <c r="G42" s="19"/>
      <c r="H42" s="19"/>
    </row>
    <row r="43" spans="2:8" x14ac:dyDescent="0.5">
      <c r="B43" s="5" t="str">
        <f t="shared" si="0"/>
        <v>-.4551 -.1694 .1804 -.9388 .3490 -.5251 .1864</v>
      </c>
      <c r="C43" s="5"/>
      <c r="D43" s="5"/>
      <c r="E43" s="5"/>
      <c r="F43" s="5"/>
      <c r="G43" s="19"/>
      <c r="H43" s="19"/>
    </row>
    <row r="44" spans="2:8" x14ac:dyDescent="0.5">
      <c r="B44" s="5" t="str">
        <f t="shared" si="0"/>
        <v>-.3710 -.0938 .1591 -.5895 .5562 -.4075 .2199</v>
      </c>
      <c r="C44" s="5"/>
      <c r="D44" s="5"/>
      <c r="E44" s="5"/>
      <c r="F44" s="5"/>
      <c r="G44" s="19"/>
      <c r="H44" s="19"/>
    </row>
    <row r="45" spans="2:8" x14ac:dyDescent="0.5">
      <c r="B45" s="5" t="str">
        <f t="shared" si="0"/>
        <v>-.2869 -.0182 .1395 -.1305 .8963 -.2933 .2569</v>
      </c>
      <c r="C45" s="5"/>
      <c r="D45" s="5"/>
      <c r="E45" s="5"/>
      <c r="F45" s="5"/>
      <c r="G45" s="19"/>
      <c r="H45" s="19"/>
    </row>
    <row r="46" spans="2:8" x14ac:dyDescent="0.5">
      <c r="B46" s="5" t="str">
        <f t="shared" si="0"/>
        <v>-.2028 .0574 .1225 .4683 .6400 -.1842 .2989</v>
      </c>
      <c r="C46" s="5"/>
      <c r="D46" s="5"/>
      <c r="E46" s="5"/>
      <c r="F46" s="5"/>
      <c r="G46" s="19"/>
      <c r="H46" s="19"/>
    </row>
    <row r="47" spans="2:8" x14ac:dyDescent="0.5">
      <c r="B47" s="5" t="str">
        <f t="shared" si="0"/>
        <v>-.1188 .1330 .1093 1.2167 .2251 -.0825 .3484</v>
      </c>
      <c r="C47" s="5"/>
      <c r="D47" s="5"/>
      <c r="E47" s="5"/>
      <c r="F47" s="5"/>
      <c r="G47" s="19"/>
      <c r="H47" s="19"/>
    </row>
    <row r="48" spans="2:8" x14ac:dyDescent="0.5">
      <c r="B48" s="5" t="str">
        <f t="shared" si="0"/>
        <v>-.0433 .2008 .1019 1.9716 .0500 .0000 .4017</v>
      </c>
      <c r="C48" s="5"/>
      <c r="D48" s="5"/>
      <c r="E48" s="5"/>
      <c r="F48" s="5"/>
      <c r="G48" s="19"/>
      <c r="H48" s="19"/>
    </row>
    <row r="49" spans="2:8" x14ac:dyDescent="0.5">
      <c r="B49" s="5" t="str">
        <f t="shared" si="0"/>
        <v>-.0347 .2086 .1013 2.0581 .0408 .0088 .4083</v>
      </c>
      <c r="C49" s="5"/>
      <c r="D49" s="5"/>
      <c r="E49" s="5"/>
      <c r="F49" s="5"/>
      <c r="G49" s="19"/>
      <c r="H49" s="19"/>
    </row>
    <row r="50" spans="2:8" x14ac:dyDescent="0.5">
      <c r="B50" s="5" t="str">
        <f t="shared" si="0"/>
        <v>.0494 .2841 .0999 2.8436 .0049 .0871 .4812</v>
      </c>
      <c r="C50" s="5"/>
      <c r="D50" s="5"/>
      <c r="E50" s="5"/>
      <c r="F50" s="5"/>
      <c r="G50" s="19"/>
      <c r="H50" s="19"/>
    </row>
    <row r="51" spans="2:8" x14ac:dyDescent="0.5">
      <c r="B51" s="5" t="str">
        <f t="shared" si="0"/>
        <v>.1334 .3597 .1053 3.4156 .0008 .1521 .5674</v>
      </c>
      <c r="C51" s="5"/>
      <c r="D51" s="5"/>
      <c r="E51" s="5"/>
      <c r="F51" s="5"/>
      <c r="G51" s="19"/>
      <c r="H51" s="19"/>
    </row>
    <row r="52" spans="2:8" x14ac:dyDescent="0.5">
      <c r="B52" s="5" t="str">
        <f t="shared" si="0"/>
        <v>.2175 .4353 .1166 3.7340 .0002 .2055 .6652</v>
      </c>
      <c r="C52" s="5"/>
      <c r="D52" s="5"/>
      <c r="E52" s="5"/>
      <c r="F52" s="5"/>
      <c r="G52" s="19"/>
      <c r="H52" s="19"/>
    </row>
    <row r="53" spans="2:8" x14ac:dyDescent="0.5">
      <c r="B53" s="5" t="str">
        <f t="shared" si="0"/>
        <v>.3016 .5109 .1322 3.8641 .0001 .2502 .7716</v>
      </c>
      <c r="C53" s="5"/>
      <c r="D53" s="5"/>
      <c r="E53" s="5"/>
      <c r="F53" s="5"/>
      <c r="G53" s="19"/>
      <c r="H53" s="19"/>
    </row>
    <row r="54" spans="2:8" x14ac:dyDescent="0.5">
      <c r="B54" s="5" t="str">
        <f t="shared" si="0"/>
        <v>.3856 .5865 .1509 3.8872 .0001 .2890 .8840</v>
      </c>
      <c r="C54" s="5"/>
      <c r="D54" s="5"/>
      <c r="E54" s="5"/>
      <c r="F54" s="5"/>
      <c r="G54" s="19"/>
      <c r="H54" s="19"/>
    </row>
    <row r="55" spans="2:8" x14ac:dyDescent="0.5">
      <c r="B55" s="5" t="str">
        <f t="shared" si="0"/>
        <v>.4697 .6621 .1716 3.8589 .0002 .3238 1.0004</v>
      </c>
      <c r="C55" s="5"/>
      <c r="D55" s="5"/>
      <c r="E55" s="5"/>
      <c r="F55" s="5"/>
      <c r="G55" s="19"/>
      <c r="H55" s="19"/>
    </row>
    <row r="56" spans="2:8" x14ac:dyDescent="0.5">
      <c r="B56" s="5" t="str">
        <f t="shared" si="0"/>
        <v>.5538 .7377 .1937 3.8092 .0002 .3559 1.1195</v>
      </c>
      <c r="C56" s="5"/>
      <c r="D56" s="5"/>
      <c r="E56" s="5"/>
      <c r="F56" s="5"/>
      <c r="G56" s="19"/>
      <c r="H56" s="19"/>
    </row>
    <row r="57" spans="2:8" x14ac:dyDescent="0.5">
      <c r="B57" s="5" t="str">
        <f t="shared" si="0"/>
        <v>.6378 .8133 .2167 3.7530 .0002 .3860 1.2405</v>
      </c>
      <c r="C57" s="5"/>
      <c r="D57" s="5"/>
      <c r="E57" s="5"/>
      <c r="F57" s="5"/>
      <c r="G57" s="19"/>
      <c r="H57" s="19"/>
    </row>
    <row r="58" spans="2:8" x14ac:dyDescent="0.5">
      <c r="B58" s="5" t="str">
        <f t="shared" si="0"/>
        <v>.7219 .8889 .2404 3.6969 .0003 .4148 1.3629</v>
      </c>
      <c r="C58" s="5"/>
      <c r="D58" s="5"/>
      <c r="E58" s="5"/>
      <c r="F58" s="5"/>
      <c r="G58" s="19"/>
      <c r="H58" s="19"/>
    </row>
    <row r="59" spans="2:8" x14ac:dyDescent="0.5">
      <c r="B59" s="5" t="str">
        <f t="shared" si="0"/>
        <v>.8060 .9644 .2647 3.6441 .0003 .4426 1.4863</v>
      </c>
      <c r="C59" s="5"/>
      <c r="D59" s="5"/>
      <c r="E59" s="5"/>
      <c r="F59" s="5"/>
      <c r="G59" s="19"/>
      <c r="H59" s="19"/>
    </row>
    <row r="60" spans="2:8" x14ac:dyDescent="0.5">
      <c r="B60" s="5"/>
      <c r="C60" s="5"/>
      <c r="D60" s="5"/>
      <c r="E60" s="5"/>
      <c r="F60" s="5"/>
      <c r="G60" s="19"/>
      <c r="H60" s="19"/>
    </row>
    <row r="61" spans="2:8" x14ac:dyDescent="0.5">
      <c r="B61" s="21" t="s">
        <v>17</v>
      </c>
      <c r="C61" s="5"/>
      <c r="D61" s="5"/>
      <c r="E61" s="5"/>
      <c r="F61" s="5"/>
      <c r="G61" s="19"/>
      <c r="H61" s="19"/>
    </row>
    <row r="62" spans="2:8" x14ac:dyDescent="0.5">
      <c r="B62" s="21" t="str">
        <f t="shared" ref="B62:B84" si="1">TRIM(B37)</f>
        <v>Moderator Effect se t p LLCI ULCI</v>
      </c>
      <c r="C62" s="5"/>
      <c r="D62" s="5"/>
      <c r="E62" s="5"/>
      <c r="F62" s="5"/>
      <c r="G62" s="19"/>
      <c r="H62" s="19"/>
    </row>
    <row r="63" spans="2:8" x14ac:dyDescent="0.5">
      <c r="B63" s="5" t="str">
        <f t="shared" si="1"/>
        <v>-.8754 -.5473 .2994 -1.8282 .0690 -1.1376 .0429</v>
      </c>
      <c r="C63" s="5" t="str">
        <f>RIGHT(B63, LEN(B63)-FIND(" ",B63))</f>
        <v>-.5473 .2994 -1.8282 .0690 -1.1376 .0429</v>
      </c>
      <c r="D63" s="5" t="str">
        <f t="shared" ref="D63:H78" si="2">RIGHT(C63, LEN(C63)-FIND(" ",C63))</f>
        <v>.2994 -1.8282 .0690 -1.1376 .0429</v>
      </c>
      <c r="E63" s="5" t="str">
        <f t="shared" si="2"/>
        <v>-1.8282 .0690 -1.1376 .0429</v>
      </c>
      <c r="F63" s="5" t="str">
        <f>RIGHT(E63, LEN(E63)-FIND(" ",E63))</f>
        <v>.0690 -1.1376 .0429</v>
      </c>
      <c r="G63" s="5" t="str">
        <f>RIGHT(F63, LEN(F63)-FIND(" ",F63))</f>
        <v>-1.1376 .0429</v>
      </c>
      <c r="H63" s="5" t="str">
        <f>RIGHT(G63, LEN(G63)-FIND(" ",G63))</f>
        <v>.0429</v>
      </c>
    </row>
    <row r="64" spans="2:8" x14ac:dyDescent="0.5">
      <c r="B64" s="5" t="str">
        <f t="shared" si="1"/>
        <v>-.7913 -.4717 .2747 -1.7176 .0874 -1.0132 .0698</v>
      </c>
      <c r="C64" s="5" t="str">
        <f t="shared" ref="C64:H79" si="3">RIGHT(B64, LEN(B64)-FIND(" ",B64))</f>
        <v>-.4717 .2747 -1.7176 .0874 -1.0132 .0698</v>
      </c>
      <c r="D64" s="5" t="str">
        <f t="shared" si="2"/>
        <v>.2747 -1.7176 .0874 -1.0132 .0698</v>
      </c>
      <c r="E64" s="5" t="str">
        <f t="shared" si="2"/>
        <v>-1.7176 .0874 -1.0132 .0698</v>
      </c>
      <c r="F64" s="5" t="str">
        <f t="shared" si="2"/>
        <v>.0874 -1.0132 .0698</v>
      </c>
      <c r="G64" s="5" t="str">
        <f t="shared" si="2"/>
        <v>-1.0132 .0698</v>
      </c>
      <c r="H64" s="5" t="str">
        <f t="shared" si="2"/>
        <v>.0698</v>
      </c>
    </row>
    <row r="65" spans="2:8" x14ac:dyDescent="0.5">
      <c r="B65" s="5" t="str">
        <f t="shared" si="1"/>
        <v>-.7073 -.3962 .2503 -1.5830 .1150 -.8896 .0972</v>
      </c>
      <c r="C65" s="5" t="str">
        <f t="shared" si="3"/>
        <v>-.3962 .2503 -1.5830 .1150 -.8896 .0972</v>
      </c>
      <c r="D65" s="5" t="str">
        <f t="shared" si="2"/>
        <v>.2503 -1.5830 .1150 -.8896 .0972</v>
      </c>
      <c r="E65" s="5" t="str">
        <f t="shared" si="2"/>
        <v>-1.5830 .1150 -.8896 .0972</v>
      </c>
      <c r="F65" s="5" t="str">
        <f t="shared" si="2"/>
        <v>.1150 -.8896 .0972</v>
      </c>
      <c r="G65" s="5" t="str">
        <f t="shared" si="2"/>
        <v>-.8896 .0972</v>
      </c>
      <c r="H65" s="5" t="str">
        <f t="shared" si="2"/>
        <v>.0972</v>
      </c>
    </row>
    <row r="66" spans="2:8" x14ac:dyDescent="0.5">
      <c r="B66" s="5" t="str">
        <f t="shared" si="1"/>
        <v>-.6232 -.3206 .2263 -1.4165 .1581 -.7667 .1256</v>
      </c>
      <c r="C66" s="5" t="str">
        <f t="shared" si="3"/>
        <v>-.3206 .2263 -1.4165 .1581 -.7667 .1256</v>
      </c>
      <c r="D66" s="5" t="str">
        <f t="shared" si="2"/>
        <v>.2263 -1.4165 .1581 -.7667 .1256</v>
      </c>
      <c r="E66" s="5" t="str">
        <f t="shared" si="2"/>
        <v>-1.4165 .1581 -.7667 .1256</v>
      </c>
      <c r="F66" s="5" t="str">
        <f t="shared" si="2"/>
        <v>.1581 -.7667 .1256</v>
      </c>
      <c r="G66" s="5" t="str">
        <f t="shared" si="2"/>
        <v>-.7667 .1256</v>
      </c>
      <c r="H66" s="5" t="str">
        <f t="shared" si="2"/>
        <v>.1256</v>
      </c>
    </row>
    <row r="67" spans="2:8" x14ac:dyDescent="0.5">
      <c r="B67" s="5" t="str">
        <f t="shared" si="1"/>
        <v>-.5391 -.2450 .2030 -1.2071 .2288 -.6451 .1552</v>
      </c>
      <c r="C67" s="5" t="str">
        <f t="shared" si="3"/>
        <v>-.2450 .2030 -1.2071 .2288 -.6451 .1552</v>
      </c>
      <c r="D67" s="5" t="str">
        <f t="shared" si="2"/>
        <v>.2030 -1.2071 .2288 -.6451 .1552</v>
      </c>
      <c r="E67" s="5" t="str">
        <f t="shared" si="2"/>
        <v>-1.2071 .2288 -.6451 .1552</v>
      </c>
      <c r="F67" s="5" t="str">
        <f t="shared" si="2"/>
        <v>.2288 -.6451 .1552</v>
      </c>
      <c r="G67" s="5" t="str">
        <f t="shared" si="2"/>
        <v>-.6451 .1552</v>
      </c>
      <c r="H67" s="5" t="str">
        <f t="shared" si="2"/>
        <v>.1552</v>
      </c>
    </row>
    <row r="68" spans="2:8" x14ac:dyDescent="0.5">
      <c r="B68" s="5" t="str">
        <f t="shared" si="1"/>
        <v>-.4551 -.1694 .1804 -.9388 .3490 -.5251 .1864</v>
      </c>
      <c r="C68" s="5" t="str">
        <f t="shared" si="3"/>
        <v>-.1694 .1804 -.9388 .3490 -.5251 .1864</v>
      </c>
      <c r="D68" s="5" t="str">
        <f t="shared" si="2"/>
        <v>.1804 -.9388 .3490 -.5251 .1864</v>
      </c>
      <c r="E68" s="5" t="str">
        <f t="shared" si="2"/>
        <v>-.9388 .3490 -.5251 .1864</v>
      </c>
      <c r="F68" s="5" t="str">
        <f t="shared" si="2"/>
        <v>.3490 -.5251 .1864</v>
      </c>
      <c r="G68" s="5" t="str">
        <f t="shared" si="2"/>
        <v>-.5251 .1864</v>
      </c>
      <c r="H68" s="5" t="str">
        <f t="shared" si="2"/>
        <v>.1864</v>
      </c>
    </row>
    <row r="69" spans="2:8" x14ac:dyDescent="0.5">
      <c r="B69" s="5" t="str">
        <f t="shared" si="1"/>
        <v>-.3710 -.0938 .1591 -.5895 .5562 -.4075 .2199</v>
      </c>
      <c r="C69" s="5" t="str">
        <f t="shared" si="3"/>
        <v>-.0938 .1591 -.5895 .5562 -.4075 .2199</v>
      </c>
      <c r="D69" s="5" t="str">
        <f t="shared" si="2"/>
        <v>.1591 -.5895 .5562 -.4075 .2199</v>
      </c>
      <c r="E69" s="5" t="str">
        <f t="shared" si="2"/>
        <v>-.5895 .5562 -.4075 .2199</v>
      </c>
      <c r="F69" s="5" t="str">
        <f t="shared" si="2"/>
        <v>.5562 -.4075 .2199</v>
      </c>
      <c r="G69" s="5" t="str">
        <f t="shared" si="2"/>
        <v>-.4075 .2199</v>
      </c>
      <c r="H69" s="5" t="str">
        <f t="shared" si="2"/>
        <v>.2199</v>
      </c>
    </row>
    <row r="70" spans="2:8" x14ac:dyDescent="0.5">
      <c r="B70" s="5" t="str">
        <f t="shared" si="1"/>
        <v>-.2869 -.0182 .1395 -.1305 .8963 -.2933 .2569</v>
      </c>
      <c r="C70" s="5" t="str">
        <f t="shared" si="3"/>
        <v>-.0182 .1395 -.1305 .8963 -.2933 .2569</v>
      </c>
      <c r="D70" s="5" t="str">
        <f t="shared" si="2"/>
        <v>.1395 -.1305 .8963 -.2933 .2569</v>
      </c>
      <c r="E70" s="5" t="str">
        <f t="shared" si="2"/>
        <v>-.1305 .8963 -.2933 .2569</v>
      </c>
      <c r="F70" s="5" t="str">
        <f t="shared" si="2"/>
        <v>.8963 -.2933 .2569</v>
      </c>
      <c r="G70" s="5" t="str">
        <f t="shared" si="2"/>
        <v>-.2933 .2569</v>
      </c>
      <c r="H70" s="5" t="str">
        <f t="shared" si="2"/>
        <v>.2569</v>
      </c>
    </row>
    <row r="71" spans="2:8" x14ac:dyDescent="0.5">
      <c r="B71" s="5" t="str">
        <f t="shared" si="1"/>
        <v>-.2028 .0574 .1225 .4683 .6400 -.1842 .2989</v>
      </c>
      <c r="C71" s="5" t="str">
        <f t="shared" si="3"/>
        <v>.0574 .1225 .4683 .6400 -.1842 .2989</v>
      </c>
      <c r="D71" s="5" t="str">
        <f t="shared" si="2"/>
        <v>.1225 .4683 .6400 -.1842 .2989</v>
      </c>
      <c r="E71" s="5" t="str">
        <f t="shared" si="2"/>
        <v>.4683 .6400 -.1842 .2989</v>
      </c>
      <c r="F71" s="5" t="str">
        <f t="shared" si="2"/>
        <v>.6400 -.1842 .2989</v>
      </c>
      <c r="G71" s="5" t="str">
        <f t="shared" si="2"/>
        <v>-.1842 .2989</v>
      </c>
      <c r="H71" s="5" t="str">
        <f t="shared" si="2"/>
        <v>.2989</v>
      </c>
    </row>
    <row r="72" spans="2:8" x14ac:dyDescent="0.5">
      <c r="B72" s="5" t="str">
        <f t="shared" si="1"/>
        <v>-.1188 .1330 .1093 1.2167 .2251 -.0825 .3484</v>
      </c>
      <c r="C72" s="5" t="str">
        <f t="shared" si="3"/>
        <v>.1330 .1093 1.2167 .2251 -.0825 .3484</v>
      </c>
      <c r="D72" s="5" t="str">
        <f t="shared" si="2"/>
        <v>.1093 1.2167 .2251 -.0825 .3484</v>
      </c>
      <c r="E72" s="5" t="str">
        <f t="shared" si="2"/>
        <v>1.2167 .2251 -.0825 .3484</v>
      </c>
      <c r="F72" s="5" t="str">
        <f t="shared" si="2"/>
        <v>.2251 -.0825 .3484</v>
      </c>
      <c r="G72" s="5" t="str">
        <f t="shared" si="2"/>
        <v>-.0825 .3484</v>
      </c>
      <c r="H72" s="5" t="str">
        <f t="shared" si="2"/>
        <v>.3484</v>
      </c>
    </row>
    <row r="73" spans="2:8" x14ac:dyDescent="0.5">
      <c r="B73" s="5" t="str">
        <f t="shared" si="1"/>
        <v>-.0433 .2008 .1019 1.9716 .0500 .0000 .4017</v>
      </c>
      <c r="C73" s="5" t="str">
        <f t="shared" si="3"/>
        <v>.2008 .1019 1.9716 .0500 .0000 .4017</v>
      </c>
      <c r="D73" s="5" t="str">
        <f t="shared" si="2"/>
        <v>.1019 1.9716 .0500 .0000 .4017</v>
      </c>
      <c r="E73" s="5" t="str">
        <f t="shared" si="2"/>
        <v>1.9716 .0500 .0000 .4017</v>
      </c>
      <c r="F73" s="5" t="str">
        <f t="shared" si="2"/>
        <v>.0500 .0000 .4017</v>
      </c>
      <c r="G73" s="5" t="str">
        <f t="shared" si="2"/>
        <v>.0000 .4017</v>
      </c>
      <c r="H73" s="5" t="str">
        <f t="shared" si="2"/>
        <v>.4017</v>
      </c>
    </row>
    <row r="74" spans="2:8" x14ac:dyDescent="0.5">
      <c r="B74" s="5" t="str">
        <f t="shared" si="1"/>
        <v>-.0347 .2086 .1013 2.0581 .0408 .0088 .4083</v>
      </c>
      <c r="C74" s="5" t="str">
        <f t="shared" si="3"/>
        <v>.2086 .1013 2.0581 .0408 .0088 .4083</v>
      </c>
      <c r="D74" s="5" t="str">
        <f t="shared" si="2"/>
        <v>.1013 2.0581 .0408 .0088 .4083</v>
      </c>
      <c r="E74" s="5" t="str">
        <f t="shared" si="2"/>
        <v>2.0581 .0408 .0088 .4083</v>
      </c>
      <c r="F74" s="5" t="str">
        <f t="shared" si="2"/>
        <v>.0408 .0088 .4083</v>
      </c>
      <c r="G74" s="5" t="str">
        <f t="shared" si="2"/>
        <v>.0088 .4083</v>
      </c>
      <c r="H74" s="5" t="str">
        <f t="shared" si="2"/>
        <v>.4083</v>
      </c>
    </row>
    <row r="75" spans="2:8" x14ac:dyDescent="0.5">
      <c r="B75" s="5" t="str">
        <f t="shared" si="1"/>
        <v>.0494 .2841 .0999 2.8436 .0049 .0871 .4812</v>
      </c>
      <c r="C75" s="5" t="str">
        <f t="shared" si="3"/>
        <v>.2841 .0999 2.8436 .0049 .0871 .4812</v>
      </c>
      <c r="D75" s="5" t="str">
        <f t="shared" si="2"/>
        <v>.0999 2.8436 .0049 .0871 .4812</v>
      </c>
      <c r="E75" s="5" t="str">
        <f t="shared" si="2"/>
        <v>2.8436 .0049 .0871 .4812</v>
      </c>
      <c r="F75" s="5" t="str">
        <f t="shared" si="2"/>
        <v>.0049 .0871 .4812</v>
      </c>
      <c r="G75" s="5" t="str">
        <f t="shared" si="2"/>
        <v>.0871 .4812</v>
      </c>
      <c r="H75" s="5" t="str">
        <f t="shared" si="2"/>
        <v>.4812</v>
      </c>
    </row>
    <row r="76" spans="2:8" x14ac:dyDescent="0.5">
      <c r="B76" s="5" t="str">
        <f t="shared" si="1"/>
        <v>.1334 .3597 .1053 3.4156 .0008 .1521 .5674</v>
      </c>
      <c r="C76" s="5" t="str">
        <f t="shared" si="3"/>
        <v>.3597 .1053 3.4156 .0008 .1521 .5674</v>
      </c>
      <c r="D76" s="5" t="str">
        <f t="shared" si="2"/>
        <v>.1053 3.4156 .0008 .1521 .5674</v>
      </c>
      <c r="E76" s="5" t="str">
        <f t="shared" si="2"/>
        <v>3.4156 .0008 .1521 .5674</v>
      </c>
      <c r="F76" s="5" t="str">
        <f t="shared" si="2"/>
        <v>.0008 .1521 .5674</v>
      </c>
      <c r="G76" s="5" t="str">
        <f t="shared" si="2"/>
        <v>.1521 .5674</v>
      </c>
      <c r="H76" s="5" t="str">
        <f t="shared" si="2"/>
        <v>.5674</v>
      </c>
    </row>
    <row r="77" spans="2:8" x14ac:dyDescent="0.5">
      <c r="B77" s="5" t="str">
        <f t="shared" si="1"/>
        <v>.2175 .4353 .1166 3.7340 .0002 .2055 .6652</v>
      </c>
      <c r="C77" s="5" t="str">
        <f t="shared" si="3"/>
        <v>.4353 .1166 3.7340 .0002 .2055 .6652</v>
      </c>
      <c r="D77" s="5" t="str">
        <f t="shared" si="2"/>
        <v>.1166 3.7340 .0002 .2055 .6652</v>
      </c>
      <c r="E77" s="5" t="str">
        <f t="shared" si="2"/>
        <v>3.7340 .0002 .2055 .6652</v>
      </c>
      <c r="F77" s="5" t="str">
        <f t="shared" si="2"/>
        <v>.0002 .2055 .6652</v>
      </c>
      <c r="G77" s="5" t="str">
        <f t="shared" si="2"/>
        <v>.2055 .6652</v>
      </c>
      <c r="H77" s="5" t="str">
        <f t="shared" si="2"/>
        <v>.6652</v>
      </c>
    </row>
    <row r="78" spans="2:8" x14ac:dyDescent="0.5">
      <c r="B78" s="5" t="str">
        <f t="shared" si="1"/>
        <v>.3016 .5109 .1322 3.8641 .0001 .2502 .7716</v>
      </c>
      <c r="C78" s="5" t="str">
        <f t="shared" si="3"/>
        <v>.5109 .1322 3.8641 .0001 .2502 .7716</v>
      </c>
      <c r="D78" s="5" t="str">
        <f t="shared" si="2"/>
        <v>.1322 3.8641 .0001 .2502 .7716</v>
      </c>
      <c r="E78" s="5" t="str">
        <f t="shared" si="2"/>
        <v>3.8641 .0001 .2502 .7716</v>
      </c>
      <c r="F78" s="5" t="str">
        <f t="shared" si="2"/>
        <v>.0001 .2502 .7716</v>
      </c>
      <c r="G78" s="5" t="str">
        <f t="shared" si="2"/>
        <v>.2502 .7716</v>
      </c>
      <c r="H78" s="5" t="str">
        <f t="shared" si="2"/>
        <v>.7716</v>
      </c>
    </row>
    <row r="79" spans="2:8" x14ac:dyDescent="0.5">
      <c r="B79" s="5" t="str">
        <f t="shared" si="1"/>
        <v>.3856 .5865 .1509 3.8872 .0001 .2890 .8840</v>
      </c>
      <c r="C79" s="5" t="str">
        <f t="shared" si="3"/>
        <v>.5865 .1509 3.8872 .0001 .2890 .8840</v>
      </c>
      <c r="D79" s="5" t="str">
        <f t="shared" si="3"/>
        <v>.1509 3.8872 .0001 .2890 .8840</v>
      </c>
      <c r="E79" s="5" t="str">
        <f t="shared" si="3"/>
        <v>3.8872 .0001 .2890 .8840</v>
      </c>
      <c r="F79" s="5" t="str">
        <f t="shared" si="3"/>
        <v>.0001 .2890 .8840</v>
      </c>
      <c r="G79" s="5" t="str">
        <f t="shared" si="3"/>
        <v>.2890 .8840</v>
      </c>
      <c r="H79" s="5" t="str">
        <f t="shared" si="3"/>
        <v>.8840</v>
      </c>
    </row>
    <row r="80" spans="2:8" x14ac:dyDescent="0.5">
      <c r="B80" s="5" t="str">
        <f t="shared" si="1"/>
        <v>.4697 .6621 .1716 3.8589 .0002 .3238 1.0004</v>
      </c>
      <c r="C80" s="5" t="str">
        <f t="shared" ref="C80:H84" si="4">RIGHT(B80, LEN(B80)-FIND(" ",B80))</f>
        <v>.6621 .1716 3.8589 .0002 .3238 1.0004</v>
      </c>
      <c r="D80" s="5" t="str">
        <f t="shared" si="4"/>
        <v>.1716 3.8589 .0002 .3238 1.0004</v>
      </c>
      <c r="E80" s="5" t="str">
        <f t="shared" si="4"/>
        <v>3.8589 .0002 .3238 1.0004</v>
      </c>
      <c r="F80" s="5" t="str">
        <f t="shared" si="4"/>
        <v>.0002 .3238 1.0004</v>
      </c>
      <c r="G80" s="5" t="str">
        <f t="shared" si="4"/>
        <v>.3238 1.0004</v>
      </c>
      <c r="H80" s="5" t="str">
        <f t="shared" si="4"/>
        <v>1.0004</v>
      </c>
    </row>
    <row r="81" spans="2:8" x14ac:dyDescent="0.5">
      <c r="B81" s="5" t="str">
        <f t="shared" si="1"/>
        <v>.5538 .7377 .1937 3.8092 .0002 .3559 1.1195</v>
      </c>
      <c r="C81" s="5" t="str">
        <f t="shared" si="4"/>
        <v>.7377 .1937 3.8092 .0002 .3559 1.1195</v>
      </c>
      <c r="D81" s="5" t="str">
        <f t="shared" si="4"/>
        <v>.1937 3.8092 .0002 .3559 1.1195</v>
      </c>
      <c r="E81" s="5" t="str">
        <f t="shared" si="4"/>
        <v>3.8092 .0002 .3559 1.1195</v>
      </c>
      <c r="F81" s="5" t="str">
        <f t="shared" si="4"/>
        <v>.0002 .3559 1.1195</v>
      </c>
      <c r="G81" s="5" t="str">
        <f t="shared" si="4"/>
        <v>.3559 1.1195</v>
      </c>
      <c r="H81" s="5" t="str">
        <f t="shared" si="4"/>
        <v>1.1195</v>
      </c>
    </row>
    <row r="82" spans="2:8" x14ac:dyDescent="0.5">
      <c r="B82" s="5" t="str">
        <f t="shared" si="1"/>
        <v>.6378 .8133 .2167 3.7530 .0002 .3860 1.2405</v>
      </c>
      <c r="C82" s="5" t="str">
        <f t="shared" si="4"/>
        <v>.8133 .2167 3.7530 .0002 .3860 1.2405</v>
      </c>
      <c r="D82" s="5" t="str">
        <f t="shared" si="4"/>
        <v>.2167 3.7530 .0002 .3860 1.2405</v>
      </c>
      <c r="E82" s="5" t="str">
        <f t="shared" si="4"/>
        <v>3.7530 .0002 .3860 1.2405</v>
      </c>
      <c r="F82" s="5" t="str">
        <f t="shared" si="4"/>
        <v>.0002 .3860 1.2405</v>
      </c>
      <c r="G82" s="5" t="str">
        <f t="shared" si="4"/>
        <v>.3860 1.2405</v>
      </c>
      <c r="H82" s="5" t="str">
        <f t="shared" si="4"/>
        <v>1.2405</v>
      </c>
    </row>
    <row r="83" spans="2:8" x14ac:dyDescent="0.5">
      <c r="B83" s="5" t="str">
        <f t="shared" si="1"/>
        <v>.7219 .8889 .2404 3.6969 .0003 .4148 1.3629</v>
      </c>
      <c r="C83" s="5" t="str">
        <f t="shared" si="4"/>
        <v>.8889 .2404 3.6969 .0003 .4148 1.3629</v>
      </c>
      <c r="D83" s="5" t="str">
        <f t="shared" si="4"/>
        <v>.2404 3.6969 .0003 .4148 1.3629</v>
      </c>
      <c r="E83" s="5" t="str">
        <f t="shared" si="4"/>
        <v>3.6969 .0003 .4148 1.3629</v>
      </c>
      <c r="F83" s="5" t="str">
        <f t="shared" si="4"/>
        <v>.0003 .4148 1.3629</v>
      </c>
      <c r="G83" s="5" t="str">
        <f t="shared" si="4"/>
        <v>.4148 1.3629</v>
      </c>
      <c r="H83" s="5" t="str">
        <f t="shared" si="4"/>
        <v>1.3629</v>
      </c>
    </row>
    <row r="84" spans="2:8" x14ac:dyDescent="0.5">
      <c r="B84" s="5" t="str">
        <f t="shared" si="1"/>
        <v>.8060 .9644 .2647 3.6441 .0003 .4426 1.4863</v>
      </c>
      <c r="C84" s="5" t="str">
        <f t="shared" si="4"/>
        <v>.9644 .2647 3.6441 .0003 .4426 1.4863</v>
      </c>
      <c r="D84" s="5" t="str">
        <f t="shared" si="4"/>
        <v>.2647 3.6441 .0003 .4426 1.4863</v>
      </c>
      <c r="E84" s="5" t="str">
        <f t="shared" si="4"/>
        <v>3.6441 .0003 .4426 1.4863</v>
      </c>
      <c r="F84" s="5" t="str">
        <f t="shared" si="4"/>
        <v>.0003 .4426 1.4863</v>
      </c>
      <c r="G84" s="5" t="str">
        <f t="shared" si="4"/>
        <v>.4426 1.4863</v>
      </c>
      <c r="H84" s="5" t="str">
        <f t="shared" si="4"/>
        <v>1.4863</v>
      </c>
    </row>
    <row r="85" spans="2:8" x14ac:dyDescent="0.5">
      <c r="B85" s="5"/>
      <c r="C85" s="5"/>
      <c r="D85" s="5"/>
      <c r="E85" s="5"/>
      <c r="F85" s="5"/>
      <c r="G85" s="5"/>
      <c r="H85" s="5"/>
    </row>
    <row r="86" spans="2:8" x14ac:dyDescent="0.5">
      <c r="B86" s="21" t="s">
        <v>18</v>
      </c>
      <c r="C86" s="5"/>
      <c r="D86" s="5"/>
      <c r="E86" s="5"/>
      <c r="F86" s="5"/>
      <c r="G86" s="19"/>
      <c r="H86" s="19"/>
    </row>
    <row r="87" spans="2:8" s="7" customFormat="1" x14ac:dyDescent="0.5">
      <c r="B87" s="21" t="str">
        <f>LEFT(B62,FIND(" ",B62)-1)</f>
        <v>Moderator</v>
      </c>
      <c r="C87" s="21" t="s">
        <v>7</v>
      </c>
      <c r="D87" s="7" t="s">
        <v>8</v>
      </c>
      <c r="E87" s="7" t="s">
        <v>9</v>
      </c>
      <c r="F87" s="7" t="s">
        <v>10</v>
      </c>
      <c r="G87" s="21" t="s">
        <v>4</v>
      </c>
      <c r="H87" s="21" t="s">
        <v>5</v>
      </c>
    </row>
    <row r="88" spans="2:8" x14ac:dyDescent="0.5">
      <c r="B88" s="5">
        <f t="shared" ref="B88:G97" si="5">ROUND(LEFT(B63,FIND(" ",B63)-1),4)</f>
        <v>-0.87539999999999996</v>
      </c>
      <c r="C88" s="5">
        <f t="shared" si="5"/>
        <v>-0.54730000000000001</v>
      </c>
      <c r="D88" s="5">
        <f t="shared" si="5"/>
        <v>0.2994</v>
      </c>
      <c r="E88" s="5">
        <f t="shared" si="5"/>
        <v>-1.8282</v>
      </c>
      <c r="F88" s="5">
        <f t="shared" si="5"/>
        <v>6.9000000000000006E-2</v>
      </c>
      <c r="G88" s="5">
        <f t="shared" si="5"/>
        <v>-1.1375999999999999</v>
      </c>
      <c r="H88" s="5">
        <f t="shared" ref="H88:H109" si="6">ROUND(H63,4)</f>
        <v>4.2900000000000001E-2</v>
      </c>
    </row>
    <row r="89" spans="2:8" x14ac:dyDescent="0.5">
      <c r="B89" s="5">
        <f t="shared" si="5"/>
        <v>-0.7913</v>
      </c>
      <c r="C89" s="5">
        <f t="shared" si="5"/>
        <v>-0.47170000000000001</v>
      </c>
      <c r="D89" s="5">
        <f t="shared" si="5"/>
        <v>0.2747</v>
      </c>
      <c r="E89" s="5">
        <f t="shared" si="5"/>
        <v>-1.7176</v>
      </c>
      <c r="F89" s="5">
        <f t="shared" si="5"/>
        <v>8.7400000000000005E-2</v>
      </c>
      <c r="G89" s="5">
        <f t="shared" si="5"/>
        <v>-1.0132000000000001</v>
      </c>
      <c r="H89" s="5">
        <f t="shared" si="6"/>
        <v>6.9800000000000001E-2</v>
      </c>
    </row>
    <row r="90" spans="2:8" x14ac:dyDescent="0.5">
      <c r="B90" s="5">
        <f t="shared" si="5"/>
        <v>-0.70730000000000004</v>
      </c>
      <c r="C90" s="5">
        <f t="shared" si="5"/>
        <v>-0.3962</v>
      </c>
      <c r="D90" s="5">
        <f t="shared" si="5"/>
        <v>0.25030000000000002</v>
      </c>
      <c r="E90" s="5">
        <f t="shared" si="5"/>
        <v>-1.583</v>
      </c>
      <c r="F90" s="5">
        <f t="shared" si="5"/>
        <v>0.115</v>
      </c>
      <c r="G90" s="5">
        <f t="shared" si="5"/>
        <v>-0.88959999999999995</v>
      </c>
      <c r="H90" s="5">
        <f t="shared" si="6"/>
        <v>9.7199999999999995E-2</v>
      </c>
    </row>
    <row r="91" spans="2:8" x14ac:dyDescent="0.5">
      <c r="B91" s="5">
        <f t="shared" si="5"/>
        <v>-0.62319999999999998</v>
      </c>
      <c r="C91" s="5">
        <f t="shared" si="5"/>
        <v>-0.3206</v>
      </c>
      <c r="D91" s="5">
        <f t="shared" si="5"/>
        <v>0.2263</v>
      </c>
      <c r="E91" s="5">
        <f t="shared" si="5"/>
        <v>-1.4165000000000001</v>
      </c>
      <c r="F91" s="5">
        <f t="shared" si="5"/>
        <v>0.15809999999999999</v>
      </c>
      <c r="G91" s="5">
        <f t="shared" si="5"/>
        <v>-0.76670000000000005</v>
      </c>
      <c r="H91" s="5">
        <f t="shared" si="6"/>
        <v>0.12559999999999999</v>
      </c>
    </row>
    <row r="92" spans="2:8" x14ac:dyDescent="0.5">
      <c r="B92" s="5">
        <f t="shared" si="5"/>
        <v>-0.53910000000000002</v>
      </c>
      <c r="C92" s="5">
        <f t="shared" si="5"/>
        <v>-0.245</v>
      </c>
      <c r="D92" s="5">
        <f t="shared" si="5"/>
        <v>0.20300000000000001</v>
      </c>
      <c r="E92" s="5">
        <f t="shared" si="5"/>
        <v>-1.2071000000000001</v>
      </c>
      <c r="F92" s="5">
        <f t="shared" si="5"/>
        <v>0.2288</v>
      </c>
      <c r="G92" s="5">
        <f t="shared" si="5"/>
        <v>-0.64510000000000001</v>
      </c>
      <c r="H92" s="5">
        <f t="shared" si="6"/>
        <v>0.1552</v>
      </c>
    </row>
    <row r="93" spans="2:8" x14ac:dyDescent="0.5">
      <c r="B93" s="5">
        <f t="shared" si="5"/>
        <v>-0.4551</v>
      </c>
      <c r="C93" s="5">
        <f t="shared" si="5"/>
        <v>-0.1694</v>
      </c>
      <c r="D93" s="5">
        <f t="shared" si="5"/>
        <v>0.1804</v>
      </c>
      <c r="E93" s="5">
        <f t="shared" si="5"/>
        <v>-0.93879999999999997</v>
      </c>
      <c r="F93" s="5">
        <f t="shared" si="5"/>
        <v>0.34899999999999998</v>
      </c>
      <c r="G93" s="5">
        <f t="shared" si="5"/>
        <v>-0.52510000000000001</v>
      </c>
      <c r="H93" s="5">
        <f t="shared" si="6"/>
        <v>0.18640000000000001</v>
      </c>
    </row>
    <row r="94" spans="2:8" x14ac:dyDescent="0.5">
      <c r="B94" s="5">
        <f t="shared" si="5"/>
        <v>-0.371</v>
      </c>
      <c r="C94" s="5">
        <f t="shared" si="5"/>
        <v>-9.3799999999999994E-2</v>
      </c>
      <c r="D94" s="5">
        <f t="shared" si="5"/>
        <v>0.15909999999999999</v>
      </c>
      <c r="E94" s="5">
        <f t="shared" si="5"/>
        <v>-0.58950000000000002</v>
      </c>
      <c r="F94" s="5">
        <f t="shared" si="5"/>
        <v>0.55620000000000003</v>
      </c>
      <c r="G94" s="5">
        <f t="shared" si="5"/>
        <v>-0.40749999999999997</v>
      </c>
      <c r="H94" s="5">
        <f t="shared" si="6"/>
        <v>0.21990000000000001</v>
      </c>
    </row>
    <row r="95" spans="2:8" x14ac:dyDescent="0.5">
      <c r="B95" s="5">
        <f t="shared" si="5"/>
        <v>-0.28689999999999999</v>
      </c>
      <c r="C95" s="5">
        <f t="shared" si="5"/>
        <v>-1.8200000000000001E-2</v>
      </c>
      <c r="D95" s="5">
        <f t="shared" si="5"/>
        <v>0.13950000000000001</v>
      </c>
      <c r="E95" s="5">
        <f t="shared" si="5"/>
        <v>-0.1305</v>
      </c>
      <c r="F95" s="5">
        <f t="shared" si="5"/>
        <v>0.89629999999999999</v>
      </c>
      <c r="G95" s="5">
        <f t="shared" si="5"/>
        <v>-0.29330000000000001</v>
      </c>
      <c r="H95" s="5">
        <f t="shared" si="6"/>
        <v>0.25690000000000002</v>
      </c>
    </row>
    <row r="96" spans="2:8" x14ac:dyDescent="0.5">
      <c r="B96" s="5">
        <f t="shared" si="5"/>
        <v>-0.20280000000000001</v>
      </c>
      <c r="C96" s="5">
        <f t="shared" si="5"/>
        <v>5.74E-2</v>
      </c>
      <c r="D96" s="5">
        <f t="shared" si="5"/>
        <v>0.1225</v>
      </c>
      <c r="E96" s="5">
        <f t="shared" si="5"/>
        <v>0.46829999999999999</v>
      </c>
      <c r="F96" s="5">
        <f t="shared" si="5"/>
        <v>0.64</v>
      </c>
      <c r="G96" s="5">
        <f t="shared" si="5"/>
        <v>-0.1842</v>
      </c>
      <c r="H96" s="5">
        <f t="shared" si="6"/>
        <v>0.2989</v>
      </c>
    </row>
    <row r="97" spans="2:8" x14ac:dyDescent="0.5">
      <c r="B97" s="5">
        <f t="shared" si="5"/>
        <v>-0.1188</v>
      </c>
      <c r="C97" s="5">
        <f t="shared" si="5"/>
        <v>0.13300000000000001</v>
      </c>
      <c r="D97" s="5">
        <f t="shared" si="5"/>
        <v>0.10929999999999999</v>
      </c>
      <c r="E97" s="5">
        <f t="shared" si="5"/>
        <v>1.2166999999999999</v>
      </c>
      <c r="F97" s="5">
        <f t="shared" si="5"/>
        <v>0.22509999999999999</v>
      </c>
      <c r="G97" s="5">
        <f t="shared" si="5"/>
        <v>-8.2500000000000004E-2</v>
      </c>
      <c r="H97" s="5">
        <f t="shared" si="6"/>
        <v>0.34839999999999999</v>
      </c>
    </row>
    <row r="98" spans="2:8" x14ac:dyDescent="0.5">
      <c r="B98" s="5">
        <f t="shared" ref="B98:G107" si="7">ROUND(LEFT(B73,FIND(" ",B73)-1),4)</f>
        <v>-4.3299999999999998E-2</v>
      </c>
      <c r="C98" s="5">
        <f t="shared" si="7"/>
        <v>0.20080000000000001</v>
      </c>
      <c r="D98" s="5">
        <f t="shared" si="7"/>
        <v>0.1019</v>
      </c>
      <c r="E98" s="5">
        <f t="shared" si="7"/>
        <v>1.9716</v>
      </c>
      <c r="F98" s="5">
        <f t="shared" si="7"/>
        <v>0.05</v>
      </c>
      <c r="G98" s="5">
        <f t="shared" si="7"/>
        <v>0</v>
      </c>
      <c r="H98" s="5">
        <f t="shared" si="6"/>
        <v>0.4017</v>
      </c>
    </row>
    <row r="99" spans="2:8" x14ac:dyDescent="0.5">
      <c r="B99" s="5">
        <f t="shared" si="7"/>
        <v>-3.4700000000000002E-2</v>
      </c>
      <c r="C99" s="5">
        <f t="shared" si="7"/>
        <v>0.20860000000000001</v>
      </c>
      <c r="D99" s="5">
        <f t="shared" si="7"/>
        <v>0.1013</v>
      </c>
      <c r="E99" s="5">
        <f t="shared" si="7"/>
        <v>2.0581</v>
      </c>
      <c r="F99" s="5">
        <f t="shared" si="7"/>
        <v>4.0800000000000003E-2</v>
      </c>
      <c r="G99" s="5">
        <f t="shared" si="7"/>
        <v>8.8000000000000005E-3</v>
      </c>
      <c r="H99" s="5">
        <f t="shared" si="6"/>
        <v>0.4083</v>
      </c>
    </row>
    <row r="100" spans="2:8" x14ac:dyDescent="0.5">
      <c r="B100" s="5">
        <f t="shared" si="7"/>
        <v>4.9399999999999999E-2</v>
      </c>
      <c r="C100" s="5">
        <f t="shared" si="7"/>
        <v>0.28410000000000002</v>
      </c>
      <c r="D100" s="5">
        <f t="shared" si="7"/>
        <v>9.9900000000000003E-2</v>
      </c>
      <c r="E100" s="5">
        <f t="shared" si="7"/>
        <v>2.8435999999999999</v>
      </c>
      <c r="F100" s="5">
        <f t="shared" si="7"/>
        <v>4.8999999999999998E-3</v>
      </c>
      <c r="G100" s="5">
        <f t="shared" si="7"/>
        <v>8.7099999999999997E-2</v>
      </c>
      <c r="H100" s="5">
        <f t="shared" si="6"/>
        <v>0.48120000000000002</v>
      </c>
    </row>
    <row r="101" spans="2:8" x14ac:dyDescent="0.5">
      <c r="B101" s="5">
        <f t="shared" si="7"/>
        <v>0.13339999999999999</v>
      </c>
      <c r="C101" s="5">
        <f t="shared" si="7"/>
        <v>0.35970000000000002</v>
      </c>
      <c r="D101" s="5">
        <f t="shared" si="7"/>
        <v>0.1053</v>
      </c>
      <c r="E101" s="5">
        <f t="shared" si="7"/>
        <v>3.4156</v>
      </c>
      <c r="F101" s="5">
        <f t="shared" si="7"/>
        <v>8.0000000000000004E-4</v>
      </c>
      <c r="G101" s="5">
        <f t="shared" si="7"/>
        <v>0.15210000000000001</v>
      </c>
      <c r="H101" s="5">
        <f t="shared" si="6"/>
        <v>0.56740000000000002</v>
      </c>
    </row>
    <row r="102" spans="2:8" x14ac:dyDescent="0.5">
      <c r="B102" s="5">
        <f t="shared" si="7"/>
        <v>0.2175</v>
      </c>
      <c r="C102" s="5">
        <f t="shared" si="7"/>
        <v>0.43530000000000002</v>
      </c>
      <c r="D102" s="5">
        <f t="shared" si="7"/>
        <v>0.1166</v>
      </c>
      <c r="E102" s="5">
        <f t="shared" si="7"/>
        <v>3.734</v>
      </c>
      <c r="F102" s="5">
        <f t="shared" si="7"/>
        <v>2.0000000000000001E-4</v>
      </c>
      <c r="G102" s="5">
        <f t="shared" si="7"/>
        <v>0.20549999999999999</v>
      </c>
      <c r="H102" s="5">
        <f t="shared" si="6"/>
        <v>0.66520000000000001</v>
      </c>
    </row>
    <row r="103" spans="2:8" x14ac:dyDescent="0.5">
      <c r="B103" s="5">
        <f t="shared" si="7"/>
        <v>0.30159999999999998</v>
      </c>
      <c r="C103" s="5">
        <f t="shared" si="7"/>
        <v>0.51090000000000002</v>
      </c>
      <c r="D103" s="5">
        <f t="shared" si="7"/>
        <v>0.13220000000000001</v>
      </c>
      <c r="E103" s="5">
        <f t="shared" si="7"/>
        <v>3.8641000000000001</v>
      </c>
      <c r="F103" s="5">
        <f t="shared" si="7"/>
        <v>1E-4</v>
      </c>
      <c r="G103" s="5">
        <f t="shared" si="7"/>
        <v>0.25019999999999998</v>
      </c>
      <c r="H103" s="5">
        <f t="shared" si="6"/>
        <v>0.77159999999999995</v>
      </c>
    </row>
    <row r="104" spans="2:8" x14ac:dyDescent="0.5">
      <c r="B104" s="5">
        <f t="shared" si="7"/>
        <v>0.3856</v>
      </c>
      <c r="C104" s="5">
        <f t="shared" si="7"/>
        <v>0.58650000000000002</v>
      </c>
      <c r="D104" s="5">
        <f t="shared" si="7"/>
        <v>0.15090000000000001</v>
      </c>
      <c r="E104" s="5">
        <f t="shared" si="7"/>
        <v>3.8872</v>
      </c>
      <c r="F104" s="5">
        <f t="shared" si="7"/>
        <v>1E-4</v>
      </c>
      <c r="G104" s="5">
        <f t="shared" si="7"/>
        <v>0.28899999999999998</v>
      </c>
      <c r="H104" s="5">
        <f t="shared" si="6"/>
        <v>0.88400000000000001</v>
      </c>
    </row>
    <row r="105" spans="2:8" x14ac:dyDescent="0.5">
      <c r="B105" s="5">
        <f t="shared" si="7"/>
        <v>0.46970000000000001</v>
      </c>
      <c r="C105" s="5">
        <f t="shared" si="7"/>
        <v>0.66210000000000002</v>
      </c>
      <c r="D105" s="5">
        <f t="shared" si="7"/>
        <v>0.1716</v>
      </c>
      <c r="E105" s="5">
        <f t="shared" si="7"/>
        <v>3.8589000000000002</v>
      </c>
      <c r="F105" s="5">
        <f t="shared" si="7"/>
        <v>2.0000000000000001E-4</v>
      </c>
      <c r="G105" s="5">
        <f t="shared" si="7"/>
        <v>0.32379999999999998</v>
      </c>
      <c r="H105" s="5">
        <f t="shared" si="6"/>
        <v>1.0004</v>
      </c>
    </row>
    <row r="106" spans="2:8" x14ac:dyDescent="0.5">
      <c r="B106" s="5">
        <f t="shared" si="7"/>
        <v>0.55379999999999996</v>
      </c>
      <c r="C106" s="5">
        <f t="shared" si="7"/>
        <v>0.73770000000000002</v>
      </c>
      <c r="D106" s="5">
        <f t="shared" si="7"/>
        <v>0.19370000000000001</v>
      </c>
      <c r="E106" s="5">
        <f t="shared" si="7"/>
        <v>3.8092000000000001</v>
      </c>
      <c r="F106" s="5">
        <f t="shared" si="7"/>
        <v>2.0000000000000001E-4</v>
      </c>
      <c r="G106" s="5">
        <f t="shared" si="7"/>
        <v>0.35589999999999999</v>
      </c>
      <c r="H106" s="5">
        <f t="shared" si="6"/>
        <v>1.1194999999999999</v>
      </c>
    </row>
    <row r="107" spans="2:8" x14ac:dyDescent="0.5">
      <c r="B107" s="5">
        <f t="shared" si="7"/>
        <v>0.63780000000000003</v>
      </c>
      <c r="C107" s="5">
        <f t="shared" si="7"/>
        <v>0.81330000000000002</v>
      </c>
      <c r="D107" s="5">
        <f t="shared" si="7"/>
        <v>0.2167</v>
      </c>
      <c r="E107" s="5">
        <f t="shared" si="7"/>
        <v>3.7530000000000001</v>
      </c>
      <c r="F107" s="5">
        <f t="shared" si="7"/>
        <v>2.0000000000000001E-4</v>
      </c>
      <c r="G107" s="5">
        <f t="shared" si="7"/>
        <v>0.38600000000000001</v>
      </c>
      <c r="H107" s="5">
        <f t="shared" si="6"/>
        <v>1.2404999999999999</v>
      </c>
    </row>
    <row r="108" spans="2:8" x14ac:dyDescent="0.5">
      <c r="B108" s="5">
        <f t="shared" ref="B108:G109" si="8">ROUND(LEFT(B83,FIND(" ",B83)-1),4)</f>
        <v>0.72189999999999999</v>
      </c>
      <c r="C108" s="5">
        <f t="shared" si="8"/>
        <v>0.88890000000000002</v>
      </c>
      <c r="D108" s="5">
        <f t="shared" si="8"/>
        <v>0.2404</v>
      </c>
      <c r="E108" s="5">
        <f t="shared" si="8"/>
        <v>3.6968999999999999</v>
      </c>
      <c r="F108" s="5">
        <f t="shared" si="8"/>
        <v>2.9999999999999997E-4</v>
      </c>
      <c r="G108" s="5">
        <f t="shared" si="8"/>
        <v>0.4148</v>
      </c>
      <c r="H108" s="5">
        <f t="shared" si="6"/>
        <v>1.3629</v>
      </c>
    </row>
    <row r="109" spans="2:8" x14ac:dyDescent="0.5">
      <c r="B109" s="5">
        <f t="shared" si="8"/>
        <v>0.80600000000000005</v>
      </c>
      <c r="C109" s="5">
        <f t="shared" si="8"/>
        <v>0.96440000000000003</v>
      </c>
      <c r="D109" s="5">
        <f t="shared" si="8"/>
        <v>0.26469999999999999</v>
      </c>
      <c r="E109" s="5">
        <f t="shared" si="8"/>
        <v>3.6440999999999999</v>
      </c>
      <c r="F109" s="5">
        <f t="shared" si="8"/>
        <v>2.9999999999999997E-4</v>
      </c>
      <c r="G109" s="5">
        <f t="shared" si="8"/>
        <v>0.44259999999999999</v>
      </c>
      <c r="H109" s="5">
        <f t="shared" si="6"/>
        <v>1.4863</v>
      </c>
    </row>
    <row r="110" spans="2:8" x14ac:dyDescent="0.5">
      <c r="B110" s="5"/>
      <c r="C110" s="5"/>
      <c r="D110" s="5"/>
      <c r="E110" s="5"/>
      <c r="F110" s="5"/>
      <c r="G110" s="5"/>
      <c r="H110" s="5"/>
    </row>
    <row r="111" spans="2:8" x14ac:dyDescent="0.5">
      <c r="B111" s="5"/>
      <c r="C111" s="5"/>
      <c r="D111" s="5"/>
      <c r="E111" s="5"/>
      <c r="F111" s="5"/>
      <c r="G111" s="19"/>
      <c r="H111" s="19"/>
    </row>
    <row r="112" spans="2:8" x14ac:dyDescent="0.5">
      <c r="B112" s="5"/>
      <c r="C112" s="5"/>
      <c r="D112" s="5"/>
      <c r="E112" s="5"/>
      <c r="F112" s="5"/>
      <c r="G112" s="19"/>
      <c r="H112" s="19"/>
    </row>
    <row r="113" spans="2:8" x14ac:dyDescent="0.5">
      <c r="B113" s="5"/>
      <c r="C113" s="5"/>
      <c r="D113" s="5"/>
      <c r="E113" s="5"/>
      <c r="F113" s="5"/>
      <c r="G113" s="19"/>
      <c r="H113" s="19"/>
    </row>
    <row r="114" spans="2:8" x14ac:dyDescent="0.5">
      <c r="B114" s="5"/>
      <c r="C114" s="5"/>
      <c r="D114" s="5"/>
      <c r="E114" s="5"/>
      <c r="F114" s="5"/>
      <c r="G114" s="19"/>
      <c r="H114" s="19"/>
    </row>
    <row r="115" spans="2:8" x14ac:dyDescent="0.5">
      <c r="B115" s="5"/>
      <c r="C115" s="5"/>
      <c r="D115" s="5"/>
      <c r="E115" s="5"/>
      <c r="F115" s="5"/>
      <c r="G115" s="19"/>
      <c r="H115" s="19"/>
    </row>
    <row r="116" spans="2:8" x14ac:dyDescent="0.5">
      <c r="B116" s="5"/>
      <c r="C116" s="5"/>
      <c r="D116" s="5"/>
      <c r="E116" s="5"/>
      <c r="F116" s="5"/>
      <c r="G116" s="19"/>
      <c r="H116" s="19"/>
    </row>
    <row r="117" spans="2:8" x14ac:dyDescent="0.5">
      <c r="B117" s="5"/>
      <c r="C117" s="5"/>
      <c r="D117" s="5"/>
      <c r="E117" s="5"/>
      <c r="F117" s="5"/>
      <c r="G117" s="19"/>
      <c r="H117" s="19"/>
    </row>
    <row r="118" spans="2:8" x14ac:dyDescent="0.5">
      <c r="B118" s="5"/>
      <c r="C118" s="5"/>
      <c r="D118" s="5"/>
      <c r="E118" s="5"/>
      <c r="F118" s="5"/>
      <c r="G118" s="19"/>
      <c r="H118" s="19"/>
    </row>
    <row r="119" spans="2:8" x14ac:dyDescent="0.5">
      <c r="B119" s="5"/>
      <c r="C119" s="5"/>
      <c r="D119" s="5"/>
      <c r="E119" s="5"/>
      <c r="F119" s="5"/>
      <c r="G119" s="19"/>
      <c r="H119" s="19"/>
    </row>
    <row r="120" spans="2:8" x14ac:dyDescent="0.5">
      <c r="B120" s="19"/>
      <c r="C120" s="19"/>
      <c r="D120" s="19"/>
      <c r="E120" s="19"/>
      <c r="F120" s="19"/>
      <c r="G120" s="19"/>
      <c r="H120" s="19"/>
    </row>
    <row r="121" spans="2:8" x14ac:dyDescent="0.5">
      <c r="B121" s="19"/>
      <c r="C121" s="19"/>
      <c r="D121" s="19"/>
      <c r="E121" s="19"/>
      <c r="F121" s="19"/>
      <c r="G121" s="19"/>
      <c r="H121" s="19"/>
    </row>
    <row r="122" spans="2:8" x14ac:dyDescent="0.5">
      <c r="B122" s="19"/>
      <c r="C122" s="19"/>
      <c r="D122" s="19"/>
      <c r="E122" s="19"/>
      <c r="F122" s="19"/>
      <c r="G122" s="19"/>
      <c r="H122" s="19"/>
    </row>
    <row r="123" spans="2:8" x14ac:dyDescent="0.5">
      <c r="B123" s="19"/>
      <c r="C123" s="19"/>
      <c r="D123" s="19"/>
      <c r="E123" s="19"/>
      <c r="F123" s="19"/>
      <c r="G123" s="19"/>
      <c r="H123" s="19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8C227-8DBC-4B2A-8612-98BAF3BD3561}">
  <dimension ref="B1:F47"/>
  <sheetViews>
    <sheetView zoomScaleNormal="100" workbookViewId="0">
      <selection activeCell="B22" sqref="B22:B30"/>
    </sheetView>
  </sheetViews>
  <sheetFormatPr defaultRowHeight="15.75" x14ac:dyDescent="0.5"/>
  <cols>
    <col min="1" max="1" width="5.25" style="6" customWidth="1"/>
    <col min="2" max="2" width="16.5" style="6" customWidth="1"/>
    <col min="3" max="3" width="10.75" style="6" customWidth="1"/>
    <col min="4" max="4" width="17.625" style="6" customWidth="1"/>
    <col min="5" max="5" width="12.25" style="6" customWidth="1"/>
    <col min="6" max="6" width="11.5" style="6" customWidth="1"/>
    <col min="7" max="7" width="12" style="6" customWidth="1"/>
    <col min="8" max="9" width="13.25" style="6" customWidth="1"/>
    <col min="10" max="16384" width="9" style="6"/>
  </cols>
  <sheetData>
    <row r="1" spans="2:6" ht="18" x14ac:dyDescent="0.55000000000000004">
      <c r="B1" s="2" t="str">
        <f>"Moderation of the effect of " &amp;C7 &amp;" on " &amp;C9 &amp;" at values of the moderator "&amp;C8</f>
        <v>Moderation of the effect of Continuous IV on Continous DV at values of the moderator Continuous MOD</v>
      </c>
    </row>
    <row r="2" spans="2:6" ht="16.149999999999999" thickBot="1" x14ac:dyDescent="0.55000000000000004">
      <c r="B2" s="7"/>
    </row>
    <row r="3" spans="2:6" x14ac:dyDescent="0.5">
      <c r="B3" s="8" t="s">
        <v>19</v>
      </c>
      <c r="C3" s="9"/>
      <c r="D3" s="9"/>
      <c r="E3" s="9"/>
      <c r="F3" s="10"/>
    </row>
    <row r="4" spans="2:6" ht="94.15" customHeight="1" thickBot="1" x14ac:dyDescent="0.55000000000000004">
      <c r="B4" s="34" t="s">
        <v>31</v>
      </c>
      <c r="C4" s="35"/>
      <c r="D4" s="35"/>
      <c r="E4" s="35"/>
      <c r="F4" s="36"/>
    </row>
    <row r="5" spans="2:6" x14ac:dyDescent="0.5">
      <c r="B5" s="11"/>
      <c r="C5" s="12"/>
    </row>
    <row r="6" spans="2:6" x14ac:dyDescent="0.5">
      <c r="B6" s="7" t="s">
        <v>24</v>
      </c>
      <c r="C6" s="13"/>
    </row>
    <row r="7" spans="2:6" x14ac:dyDescent="0.5">
      <c r="B7" s="13" t="s">
        <v>20</v>
      </c>
      <c r="C7" s="4" t="s">
        <v>75</v>
      </c>
      <c r="D7" s="4"/>
      <c r="E7" s="4"/>
    </row>
    <row r="8" spans="2:6" x14ac:dyDescent="0.5">
      <c r="B8" s="13" t="s">
        <v>36</v>
      </c>
      <c r="C8" s="22" t="s">
        <v>71</v>
      </c>
      <c r="D8" s="4"/>
      <c r="E8" s="4"/>
    </row>
    <row r="9" spans="2:6" x14ac:dyDescent="0.5">
      <c r="B9" s="13" t="s">
        <v>21</v>
      </c>
      <c r="C9" s="22" t="s">
        <v>73</v>
      </c>
      <c r="D9" s="4"/>
      <c r="E9" s="4"/>
    </row>
    <row r="10" spans="2:6" x14ac:dyDescent="0.5">
      <c r="B10" s="11"/>
      <c r="C10" s="12"/>
    </row>
    <row r="11" spans="2:6" x14ac:dyDescent="0.5">
      <c r="B11" s="7" t="s">
        <v>25</v>
      </c>
    </row>
    <row r="12" spans="2:6" x14ac:dyDescent="0.5">
      <c r="B12" s="4" t="s">
        <v>59</v>
      </c>
      <c r="C12" s="4"/>
    </row>
    <row r="13" spans="2:6" x14ac:dyDescent="0.5">
      <c r="B13" s="4" t="s">
        <v>60</v>
      </c>
      <c r="C13" s="4"/>
    </row>
    <row r="14" spans="2:6" x14ac:dyDescent="0.5">
      <c r="B14" s="4" t="s">
        <v>61</v>
      </c>
      <c r="C14" s="4"/>
    </row>
    <row r="15" spans="2:6" x14ac:dyDescent="0.5">
      <c r="B15" s="4" t="s">
        <v>62</v>
      </c>
      <c r="C15" s="4"/>
    </row>
    <row r="16" spans="2:6" x14ac:dyDescent="0.5">
      <c r="B16" s="4" t="s">
        <v>63</v>
      </c>
      <c r="C16" s="4"/>
    </row>
    <row r="17" spans="2:5" x14ac:dyDescent="0.5">
      <c r="B17" s="4" t="s">
        <v>64</v>
      </c>
      <c r="C17" s="4"/>
    </row>
    <row r="18" spans="2:5" x14ac:dyDescent="0.5">
      <c r="B18" s="4" t="s">
        <v>65</v>
      </c>
      <c r="C18" s="4"/>
    </row>
    <row r="19" spans="2:5" x14ac:dyDescent="0.5">
      <c r="B19" s="4" t="s">
        <v>66</v>
      </c>
      <c r="C19" s="4"/>
    </row>
    <row r="20" spans="2:5" x14ac:dyDescent="0.5">
      <c r="B20" s="4" t="s">
        <v>67</v>
      </c>
      <c r="C20" s="4"/>
    </row>
    <row r="22" spans="2:5" x14ac:dyDescent="0.5">
      <c r="B22" s="6" t="str">
        <f>TRIM(SUBSTITUTE(B12,CHAR(202)," "))</f>
        <v>-.2351 -.3201 4.0948</v>
      </c>
      <c r="C22" s="5" t="str">
        <f>RIGHT(B22, LEN(B22)-FIND(" ",B22))</f>
        <v>-.3201 4.0948</v>
      </c>
      <c r="D22" s="5" t="str">
        <f t="shared" ref="D22:D30" si="0">RIGHT(C22, LEN(C22)-FIND(" ",C22))</f>
        <v>4.0948</v>
      </c>
    </row>
    <row r="23" spans="2:5" x14ac:dyDescent="0.5">
      <c r="B23" s="6" t="str">
        <f t="shared" ref="B23:B30" si="1">TRIM(SUBSTITUTE(B13,CHAR(202)," "))</f>
        <v>.0000 -.3201 4.0835</v>
      </c>
      <c r="C23" s="5" t="str">
        <f t="shared" ref="C23:C30" si="2">RIGHT(B23, LEN(B23)-FIND(" ",B23))</f>
        <v>-.3201 4.0835</v>
      </c>
      <c r="D23" s="5" t="str">
        <f t="shared" si="0"/>
        <v>4.0835</v>
      </c>
    </row>
    <row r="24" spans="2:5" x14ac:dyDescent="0.5">
      <c r="B24" s="6" t="str">
        <f t="shared" si="1"/>
        <v>.2360 -.3201 4.0721</v>
      </c>
      <c r="C24" s="5" t="str">
        <f t="shared" si="2"/>
        <v>-.3201 4.0721</v>
      </c>
      <c r="D24" s="5" t="str">
        <f t="shared" si="0"/>
        <v>4.0721</v>
      </c>
    </row>
    <row r="25" spans="2:5" x14ac:dyDescent="0.5">
      <c r="B25" s="6" t="str">
        <f t="shared" si="1"/>
        <v>-.2351 .0000 4.0655</v>
      </c>
      <c r="C25" s="5" t="str">
        <f t="shared" si="2"/>
        <v>.0000 4.0655</v>
      </c>
      <c r="D25" s="5" t="str">
        <f t="shared" si="0"/>
        <v>4.0655</v>
      </c>
    </row>
    <row r="26" spans="2:5" x14ac:dyDescent="0.5">
      <c r="B26" s="6" t="str">
        <f t="shared" si="1"/>
        <v>.0000 .0000 4.1218</v>
      </c>
      <c r="C26" s="5" t="str">
        <f t="shared" si="2"/>
        <v>.0000 4.1218</v>
      </c>
      <c r="D26" s="5" t="str">
        <f t="shared" si="0"/>
        <v>4.1218</v>
      </c>
    </row>
    <row r="27" spans="2:5" x14ac:dyDescent="0.5">
      <c r="B27" s="6" t="str">
        <f t="shared" si="1"/>
        <v>.2360 .0000 4.1784</v>
      </c>
      <c r="C27" s="5" t="str">
        <f t="shared" si="2"/>
        <v>.0000 4.1784</v>
      </c>
      <c r="D27" s="5" t="str">
        <f t="shared" si="0"/>
        <v>4.1784</v>
      </c>
    </row>
    <row r="28" spans="2:5" x14ac:dyDescent="0.5">
      <c r="B28" s="6" t="str">
        <f t="shared" si="1"/>
        <v>-.2351 .3201 4.0361</v>
      </c>
      <c r="C28" s="5" t="str">
        <f t="shared" si="2"/>
        <v>.3201 4.0361</v>
      </c>
      <c r="D28" s="5" t="str">
        <f t="shared" si="0"/>
        <v>4.0361</v>
      </c>
    </row>
    <row r="29" spans="2:5" x14ac:dyDescent="0.5">
      <c r="B29" s="6" t="str">
        <f t="shared" si="1"/>
        <v>.0000 .3201 4.1602</v>
      </c>
      <c r="C29" s="5" t="str">
        <f t="shared" si="2"/>
        <v>.3201 4.1602</v>
      </c>
      <c r="D29" s="5" t="str">
        <f t="shared" si="0"/>
        <v>4.1602</v>
      </c>
    </row>
    <row r="30" spans="2:5" x14ac:dyDescent="0.5">
      <c r="B30" s="6" t="str">
        <f t="shared" si="1"/>
        <v>.2360 .3201 4.2847</v>
      </c>
      <c r="C30" s="5" t="str">
        <f t="shared" si="2"/>
        <v>.3201 4.2847</v>
      </c>
      <c r="D30" s="5" t="str">
        <f t="shared" si="0"/>
        <v>4.2847</v>
      </c>
    </row>
    <row r="31" spans="2:5" x14ac:dyDescent="0.5">
      <c r="B31" s="6" t="str">
        <f t="shared" ref="B31" si="3">TRIM(SUBSTITUTE(B21,CHAR(160)," "))</f>
        <v/>
      </c>
      <c r="C31" s="5"/>
      <c r="D31" s="5"/>
    </row>
    <row r="32" spans="2:5" x14ac:dyDescent="0.5">
      <c r="B32" s="7" t="s">
        <v>22</v>
      </c>
      <c r="C32" s="5"/>
      <c r="D32" s="5"/>
      <c r="E32" s="5"/>
    </row>
    <row r="33" spans="2:6" x14ac:dyDescent="0.5">
      <c r="B33" s="5">
        <f t="shared" ref="B33:C41" si="4">ROUND(LEFT(B22,FIND(" ",B22)-1),4)</f>
        <v>-0.2351</v>
      </c>
      <c r="C33" s="5">
        <f t="shared" si="4"/>
        <v>-0.3201</v>
      </c>
      <c r="D33" s="5">
        <f t="shared" ref="D33:D41" si="5">ROUND(D22,4)</f>
        <v>4.0948000000000002</v>
      </c>
      <c r="E33" s="6" t="s">
        <v>11</v>
      </c>
      <c r="F33" s="7" t="s">
        <v>12</v>
      </c>
    </row>
    <row r="34" spans="2:6" x14ac:dyDescent="0.5">
      <c r="B34" s="5">
        <f t="shared" si="4"/>
        <v>0</v>
      </c>
      <c r="C34" s="5">
        <f t="shared" si="4"/>
        <v>-0.3201</v>
      </c>
      <c r="D34" s="5">
        <f t="shared" si="5"/>
        <v>4.0834999999999999</v>
      </c>
    </row>
    <row r="35" spans="2:6" x14ac:dyDescent="0.5">
      <c r="B35" s="5">
        <f t="shared" si="4"/>
        <v>0.23599999999999999</v>
      </c>
      <c r="C35" s="5">
        <f t="shared" si="4"/>
        <v>-0.3201</v>
      </c>
      <c r="D35" s="5">
        <f t="shared" si="5"/>
        <v>4.0720999999999998</v>
      </c>
      <c r="E35" s="14" t="s">
        <v>11</v>
      </c>
      <c r="F35" s="7" t="s">
        <v>13</v>
      </c>
    </row>
    <row r="36" spans="2:6" x14ac:dyDescent="0.5">
      <c r="B36" s="5">
        <f t="shared" si="4"/>
        <v>-0.2351</v>
      </c>
      <c r="C36" s="5">
        <f t="shared" si="4"/>
        <v>0</v>
      </c>
      <c r="D36" s="5">
        <f t="shared" si="5"/>
        <v>4.0655000000000001</v>
      </c>
    </row>
    <row r="37" spans="2:6" x14ac:dyDescent="0.5">
      <c r="B37" s="5">
        <f t="shared" si="4"/>
        <v>0</v>
      </c>
      <c r="C37" s="5">
        <f t="shared" si="4"/>
        <v>0</v>
      </c>
      <c r="D37" s="5">
        <f t="shared" si="5"/>
        <v>4.1218000000000004</v>
      </c>
    </row>
    <row r="38" spans="2:6" x14ac:dyDescent="0.5">
      <c r="B38" s="5">
        <f t="shared" si="4"/>
        <v>0.23599999999999999</v>
      </c>
      <c r="C38" s="5">
        <f t="shared" si="4"/>
        <v>0</v>
      </c>
      <c r="D38" s="5">
        <f t="shared" si="5"/>
        <v>4.1783999999999999</v>
      </c>
    </row>
    <row r="39" spans="2:6" x14ac:dyDescent="0.5">
      <c r="B39" s="5">
        <f t="shared" si="4"/>
        <v>-0.2351</v>
      </c>
      <c r="C39" s="5">
        <f t="shared" si="4"/>
        <v>0.3201</v>
      </c>
      <c r="D39" s="5">
        <f t="shared" si="5"/>
        <v>4.0361000000000002</v>
      </c>
      <c r="E39" s="6" t="s">
        <v>11</v>
      </c>
      <c r="F39" s="7" t="s">
        <v>14</v>
      </c>
    </row>
    <row r="40" spans="2:6" x14ac:dyDescent="0.5">
      <c r="B40" s="5">
        <f t="shared" si="4"/>
        <v>0</v>
      </c>
      <c r="C40" s="5">
        <f t="shared" si="4"/>
        <v>0.3201</v>
      </c>
      <c r="D40" s="5">
        <f t="shared" si="5"/>
        <v>4.1601999999999997</v>
      </c>
      <c r="F40" s="7"/>
    </row>
    <row r="41" spans="2:6" x14ac:dyDescent="0.5">
      <c r="B41" s="5">
        <f t="shared" si="4"/>
        <v>0.23599999999999999</v>
      </c>
      <c r="C41" s="5">
        <f t="shared" si="4"/>
        <v>0.3201</v>
      </c>
      <c r="D41" s="5">
        <f t="shared" si="5"/>
        <v>4.2847</v>
      </c>
      <c r="E41" s="6" t="s">
        <v>11</v>
      </c>
      <c r="F41" s="7" t="s">
        <v>15</v>
      </c>
    </row>
    <row r="44" spans="2:6" x14ac:dyDescent="0.5">
      <c r="B44" s="7" t="s">
        <v>23</v>
      </c>
    </row>
    <row r="45" spans="2:6" ht="47.25" x14ac:dyDescent="0.5">
      <c r="D45" s="32" t="str">
        <f>CONCATENATE("Low ",C7)</f>
        <v>Low Continuous IV</v>
      </c>
      <c r="E45" s="32" t="str">
        <f>CONCATENATE("High ", C7)</f>
        <v>High Continuous IV</v>
      </c>
    </row>
    <row r="46" spans="2:6" x14ac:dyDescent="0.5">
      <c r="C46" s="13" t="str">
        <f>CONCATENATE("Low ", C8)</f>
        <v>Low Continuous MOD</v>
      </c>
      <c r="D46" s="4">
        <f>D33</f>
        <v>4.0948000000000002</v>
      </c>
      <c r="E46" s="4">
        <f>D39</f>
        <v>4.0361000000000002</v>
      </c>
    </row>
    <row r="47" spans="2:6" x14ac:dyDescent="0.5">
      <c r="C47" s="13" t="str">
        <f xml:space="preserve"> CONCATENATE("High ", C8)</f>
        <v>High Continuous MOD</v>
      </c>
      <c r="D47" s="4">
        <f>D39</f>
        <v>4.0361000000000002</v>
      </c>
      <c r="E47" s="4">
        <f>D41</f>
        <v>4.2847</v>
      </c>
    </row>
  </sheetData>
  <mergeCells count="1">
    <mergeCell ref="B4:F4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15108-8F1E-4574-974B-201A4D38113E}">
  <dimension ref="B1:H62"/>
  <sheetViews>
    <sheetView workbookViewId="0">
      <selection activeCell="B20" sqref="B20:B22"/>
    </sheetView>
  </sheetViews>
  <sheetFormatPr defaultRowHeight="15.75" x14ac:dyDescent="0.5"/>
  <cols>
    <col min="1" max="1" width="2.6875" style="6" customWidth="1"/>
    <col min="2" max="2" width="9.875" style="6" customWidth="1"/>
    <col min="3" max="5" width="9" style="6"/>
    <col min="6" max="6" width="17.125" style="6" bestFit="1" customWidth="1"/>
    <col min="7" max="9" width="9" style="6"/>
    <col min="10" max="10" width="44.875" style="6" customWidth="1"/>
    <col min="11" max="16384" width="9" style="6"/>
  </cols>
  <sheetData>
    <row r="1" spans="2:8" ht="18" x14ac:dyDescent="0.55000000000000004">
      <c r="B1" s="23" t="str">
        <f>"Conditional indirect effect of " &amp;C7 &amp;" on " &amp;C8 &amp;" at values of the moderator "&amp;C9 &amp;" through " &amp;C10</f>
        <v>Conditional indirect effect of Continuous IV on Continuous DV at values of the moderator Continuous MOD through Continuous MED</v>
      </c>
      <c r="H1" s="5"/>
    </row>
    <row r="2" spans="2:8" ht="18.399999999999999" thickBot="1" x14ac:dyDescent="0.6">
      <c r="B2" s="23"/>
      <c r="H2" s="5"/>
    </row>
    <row r="3" spans="2:8" x14ac:dyDescent="0.5">
      <c r="B3" s="8" t="s">
        <v>19</v>
      </c>
      <c r="C3" s="17"/>
      <c r="D3" s="17"/>
      <c r="E3" s="17"/>
      <c r="F3" s="17"/>
      <c r="G3" s="18"/>
      <c r="H3" s="5"/>
    </row>
    <row r="4" spans="2:8" ht="82.5" customHeight="1" thickBot="1" x14ac:dyDescent="0.55000000000000004">
      <c r="B4" s="34" t="s">
        <v>35</v>
      </c>
      <c r="C4" s="35"/>
      <c r="D4" s="35"/>
      <c r="E4" s="35"/>
      <c r="F4" s="35"/>
      <c r="G4" s="36"/>
      <c r="H4" s="5"/>
    </row>
    <row r="5" spans="2:8" ht="18" x14ac:dyDescent="0.55000000000000004">
      <c r="B5" s="23"/>
      <c r="H5" s="5"/>
    </row>
    <row r="6" spans="2:8" x14ac:dyDescent="0.5">
      <c r="B6" s="7" t="s">
        <v>24</v>
      </c>
      <c r="H6" s="5"/>
    </row>
    <row r="7" spans="2:8" x14ac:dyDescent="0.5">
      <c r="B7" s="7" t="s">
        <v>0</v>
      </c>
      <c r="C7" s="4" t="s">
        <v>75</v>
      </c>
      <c r="D7" s="4"/>
      <c r="E7" s="4"/>
      <c r="H7" s="5"/>
    </row>
    <row r="8" spans="2:8" x14ac:dyDescent="0.5">
      <c r="B8" s="7" t="s">
        <v>1</v>
      </c>
      <c r="C8" s="22" t="s">
        <v>74</v>
      </c>
      <c r="D8" s="4"/>
      <c r="E8" s="4"/>
      <c r="H8" s="5"/>
    </row>
    <row r="9" spans="2:8" x14ac:dyDescent="0.5">
      <c r="B9" s="7" t="s">
        <v>3</v>
      </c>
      <c r="C9" s="22" t="s">
        <v>71</v>
      </c>
      <c r="D9" s="4"/>
      <c r="E9" s="4"/>
      <c r="H9" s="5"/>
    </row>
    <row r="10" spans="2:8" x14ac:dyDescent="0.5">
      <c r="B10" s="7" t="s">
        <v>2</v>
      </c>
      <c r="C10" s="22" t="s">
        <v>72</v>
      </c>
      <c r="D10" s="4"/>
      <c r="E10" s="4"/>
      <c r="H10" s="5"/>
    </row>
    <row r="11" spans="2:8" ht="18" x14ac:dyDescent="0.55000000000000004">
      <c r="B11" s="23"/>
      <c r="H11" s="5"/>
    </row>
    <row r="12" spans="2:8" x14ac:dyDescent="0.5">
      <c r="B12" s="7" t="s">
        <v>25</v>
      </c>
      <c r="H12" s="5"/>
    </row>
    <row r="13" spans="2:8" x14ac:dyDescent="0.5">
      <c r="B13" s="24" t="s">
        <v>77</v>
      </c>
      <c r="C13" s="25"/>
      <c r="D13" s="25"/>
      <c r="E13" s="25"/>
      <c r="F13" s="25"/>
      <c r="H13" s="5"/>
    </row>
    <row r="14" spans="2:8" x14ac:dyDescent="0.5">
      <c r="B14" s="4" t="s">
        <v>68</v>
      </c>
      <c r="C14" s="3"/>
      <c r="D14" s="3"/>
      <c r="E14" s="3"/>
      <c r="F14" s="3"/>
      <c r="H14" s="5"/>
    </row>
    <row r="15" spans="2:8" x14ac:dyDescent="0.5">
      <c r="B15" s="4" t="s">
        <v>69</v>
      </c>
      <c r="C15" s="3"/>
      <c r="D15" s="3"/>
      <c r="E15" s="3"/>
      <c r="F15" s="3"/>
      <c r="H15" s="5"/>
    </row>
    <row r="16" spans="2:8" x14ac:dyDescent="0.5">
      <c r="B16" s="4" t="s">
        <v>70</v>
      </c>
      <c r="C16" s="3"/>
      <c r="D16" s="3"/>
      <c r="E16" s="3"/>
      <c r="F16" s="3"/>
      <c r="H16" s="5"/>
    </row>
    <row r="17" spans="2:8" x14ac:dyDescent="0.5">
      <c r="B17" s="19"/>
      <c r="C17" s="19"/>
      <c r="D17" s="19"/>
      <c r="E17" s="19"/>
      <c r="F17" s="19"/>
      <c r="G17" s="19"/>
      <c r="H17" s="19"/>
    </row>
    <row r="18" spans="2:8" x14ac:dyDescent="0.5">
      <c r="B18" s="20" t="s">
        <v>16</v>
      </c>
      <c r="C18" s="19"/>
      <c r="D18" s="19"/>
      <c r="E18" s="19"/>
      <c r="F18" s="19"/>
      <c r="G18" s="19"/>
      <c r="H18" s="19"/>
    </row>
    <row r="19" spans="2:8" x14ac:dyDescent="0.5">
      <c r="B19" s="21" t="str">
        <f>TRIM(SUBSTITUTE(B13,CHAR(202)," "))</f>
        <v>Moderator Effect BootSE BootLLCI BootULCI</v>
      </c>
      <c r="C19" s="5"/>
      <c r="D19" s="5"/>
      <c r="E19" s="5"/>
      <c r="F19" s="5"/>
      <c r="G19" s="19"/>
      <c r="H19" s="19"/>
    </row>
    <row r="20" spans="2:8" x14ac:dyDescent="0.5">
      <c r="B20" s="5" t="str">
        <f>TRIM(SUBSTITUTE(B14,CHAR(202)," "))</f>
        <v>-.3201 -.0231 .0796 -.1805 .1449</v>
      </c>
      <c r="C20" s="5"/>
      <c r="D20" s="5"/>
      <c r="E20" s="5"/>
      <c r="F20" s="5"/>
      <c r="G20" s="19"/>
      <c r="H20" s="19"/>
    </row>
    <row r="21" spans="2:8" x14ac:dyDescent="0.5">
      <c r="B21" s="5" t="str">
        <f t="shared" ref="B21:B22" si="0">TRIM(SUBSTITUTE(B15,CHAR(202)," "))</f>
        <v>.0000 .1153 .0615 .0177 .2618</v>
      </c>
      <c r="C21" s="5"/>
      <c r="D21" s="5"/>
      <c r="E21" s="5"/>
      <c r="F21" s="5"/>
      <c r="G21" s="19"/>
      <c r="H21" s="19"/>
    </row>
    <row r="22" spans="2:8" x14ac:dyDescent="0.5">
      <c r="B22" s="5" t="str">
        <f t="shared" si="0"/>
        <v>.3201 .2538 .0934 .1143 .4764</v>
      </c>
      <c r="C22" s="5"/>
      <c r="D22" s="5"/>
      <c r="E22" s="5"/>
      <c r="F22" s="5"/>
      <c r="G22" s="19"/>
      <c r="H22" s="19"/>
    </row>
    <row r="23" spans="2:8" x14ac:dyDescent="0.5">
      <c r="B23" s="5"/>
      <c r="C23" s="5"/>
      <c r="D23" s="5"/>
      <c r="E23" s="5"/>
      <c r="F23" s="5"/>
      <c r="G23" s="19"/>
      <c r="H23" s="19"/>
    </row>
    <row r="24" spans="2:8" x14ac:dyDescent="0.5">
      <c r="B24" s="5"/>
      <c r="C24" s="5"/>
      <c r="D24" s="5"/>
      <c r="E24" s="5"/>
      <c r="F24" s="5"/>
      <c r="G24" s="19"/>
      <c r="H24" s="19"/>
    </row>
    <row r="25" spans="2:8" x14ac:dyDescent="0.5">
      <c r="B25" s="5"/>
      <c r="C25" s="5"/>
      <c r="D25" s="5"/>
      <c r="E25" s="5"/>
      <c r="F25" s="5"/>
      <c r="G25" s="19"/>
      <c r="H25" s="19"/>
    </row>
    <row r="26" spans="2:8" x14ac:dyDescent="0.5">
      <c r="B26" s="20" t="s">
        <v>17</v>
      </c>
      <c r="C26" s="5"/>
      <c r="D26" s="5"/>
      <c r="E26" s="5"/>
      <c r="F26" s="5"/>
      <c r="G26" s="19"/>
      <c r="H26" s="19"/>
    </row>
    <row r="27" spans="2:8" x14ac:dyDescent="0.5">
      <c r="B27" s="21" t="str">
        <f>TRIM(B19)</f>
        <v>Moderator Effect BootSE BootLLCI BootULCI</v>
      </c>
      <c r="C27" s="5"/>
      <c r="D27" s="5"/>
      <c r="E27" s="5"/>
      <c r="F27" s="5"/>
      <c r="G27" s="19"/>
      <c r="H27" s="19"/>
    </row>
    <row r="28" spans="2:8" x14ac:dyDescent="0.5">
      <c r="B28" s="5" t="str">
        <f>TRIM(B20)</f>
        <v>-.3201 -.0231 .0796 -.1805 .1449</v>
      </c>
      <c r="C28" s="5" t="str">
        <f t="shared" ref="C28:F30" si="1">RIGHT(B28, LEN(B28)-FIND(" ",B28))</f>
        <v>-.0231 .0796 -.1805 .1449</v>
      </c>
      <c r="D28" s="5" t="str">
        <f t="shared" si="1"/>
        <v>.0796 -.1805 .1449</v>
      </c>
      <c r="E28" s="5" t="str">
        <f t="shared" si="1"/>
        <v>-.1805 .1449</v>
      </c>
      <c r="F28" s="5" t="str">
        <f t="shared" si="1"/>
        <v>.1449</v>
      </c>
      <c r="G28" s="5"/>
      <c r="H28" s="19"/>
    </row>
    <row r="29" spans="2:8" x14ac:dyDescent="0.5">
      <c r="B29" s="5" t="str">
        <f>TRIM(B21)</f>
        <v>.0000 .1153 .0615 .0177 .2618</v>
      </c>
      <c r="C29" s="5" t="str">
        <f t="shared" si="1"/>
        <v>.1153 .0615 .0177 .2618</v>
      </c>
      <c r="D29" s="5" t="str">
        <f t="shared" si="1"/>
        <v>.0615 .0177 .2618</v>
      </c>
      <c r="E29" s="5" t="str">
        <f t="shared" si="1"/>
        <v>.0177 .2618</v>
      </c>
      <c r="F29" s="5" t="str">
        <f t="shared" si="1"/>
        <v>.2618</v>
      </c>
      <c r="G29" s="5"/>
      <c r="H29" s="19"/>
    </row>
    <row r="30" spans="2:8" x14ac:dyDescent="0.5">
      <c r="B30" s="5" t="str">
        <f>TRIM(B22)</f>
        <v>.3201 .2538 .0934 .1143 .4764</v>
      </c>
      <c r="C30" s="5" t="str">
        <f t="shared" si="1"/>
        <v>.2538 .0934 .1143 .4764</v>
      </c>
      <c r="D30" s="5" t="str">
        <f t="shared" si="1"/>
        <v>.0934 .1143 .4764</v>
      </c>
      <c r="E30" s="5" t="str">
        <f t="shared" si="1"/>
        <v>.1143 .4764</v>
      </c>
      <c r="F30" s="5" t="str">
        <f t="shared" si="1"/>
        <v>.4764</v>
      </c>
      <c r="G30" s="5"/>
      <c r="H30" s="19"/>
    </row>
    <row r="31" spans="2:8" x14ac:dyDescent="0.5">
      <c r="B31" s="5"/>
      <c r="C31" s="5"/>
      <c r="D31" s="5"/>
      <c r="E31" s="5"/>
      <c r="F31" s="5"/>
      <c r="G31" s="5"/>
      <c r="H31" s="19"/>
    </row>
    <row r="32" spans="2:8" x14ac:dyDescent="0.5">
      <c r="B32" s="5"/>
      <c r="C32" s="5"/>
      <c r="D32" s="5"/>
      <c r="E32" s="5"/>
      <c r="F32" s="5"/>
      <c r="G32" s="5"/>
      <c r="H32" s="19"/>
    </row>
    <row r="33" spans="2:8" x14ac:dyDescent="0.5">
      <c r="B33" s="5"/>
      <c r="C33" s="5"/>
      <c r="D33" s="5"/>
      <c r="E33" s="5"/>
      <c r="F33" s="5"/>
      <c r="G33" s="19"/>
      <c r="H33" s="19"/>
    </row>
    <row r="34" spans="2:8" x14ac:dyDescent="0.5">
      <c r="B34" s="20" t="s">
        <v>18</v>
      </c>
      <c r="C34" s="5"/>
      <c r="D34" s="5"/>
      <c r="E34" s="5"/>
      <c r="F34" s="5"/>
      <c r="G34" s="19"/>
      <c r="H34" s="19"/>
    </row>
    <row r="35" spans="2:8" x14ac:dyDescent="0.5">
      <c r="B35" s="21" t="str">
        <f>LEFT(B27,FIND(" ",B27)-1)</f>
        <v>Moderator</v>
      </c>
      <c r="C35" s="21" t="s">
        <v>6</v>
      </c>
      <c r="D35" s="7"/>
      <c r="E35" s="21" t="s">
        <v>4</v>
      </c>
      <c r="F35" s="21" t="s">
        <v>5</v>
      </c>
      <c r="G35" s="19"/>
      <c r="H35" s="19"/>
    </row>
    <row r="36" spans="2:8" x14ac:dyDescent="0.5">
      <c r="B36" s="5">
        <f>ROUND(LEFT(B28,FIND(" ",C28)-1),4)</f>
        <v>-0.3201</v>
      </c>
      <c r="C36" s="5">
        <f t="shared" ref="C36:E38" si="2">ROUND(LEFT(C28,FIND(" ",C28)-1),4)</f>
        <v>-2.3099999999999999E-2</v>
      </c>
      <c r="D36" s="5">
        <f t="shared" si="2"/>
        <v>7.9600000000000004E-2</v>
      </c>
      <c r="E36" s="5">
        <f>ROUND(LEFT(E28,FIND(" ",E28)-1),4)</f>
        <v>-0.18049999999999999</v>
      </c>
      <c r="F36" s="5">
        <f>ROUND(F28,4)</f>
        <v>0.1449</v>
      </c>
      <c r="G36" s="19"/>
      <c r="H36" s="19"/>
    </row>
    <row r="37" spans="2:8" x14ac:dyDescent="0.5">
      <c r="B37" s="5">
        <f>ROUND(LEFT(B29,FIND(" ",C29)-1),4)</f>
        <v>0</v>
      </c>
      <c r="C37" s="5">
        <f t="shared" si="2"/>
        <v>0.1153</v>
      </c>
      <c r="D37" s="5">
        <f t="shared" si="2"/>
        <v>6.1499999999999999E-2</v>
      </c>
      <c r="E37" s="5">
        <f t="shared" si="2"/>
        <v>1.77E-2</v>
      </c>
      <c r="F37" s="5">
        <f t="shared" ref="F37:F38" si="3">ROUND(F29,4)</f>
        <v>0.26179999999999998</v>
      </c>
      <c r="G37" s="19"/>
      <c r="H37" s="19"/>
    </row>
    <row r="38" spans="2:8" x14ac:dyDescent="0.5">
      <c r="B38" s="5">
        <f>ROUND(LEFT(B30,FIND(" ",C30)-1),4)</f>
        <v>0.3201</v>
      </c>
      <c r="C38" s="5">
        <f t="shared" si="2"/>
        <v>0.25380000000000003</v>
      </c>
      <c r="D38" s="5">
        <f t="shared" si="2"/>
        <v>9.3399999999999997E-2</v>
      </c>
      <c r="E38" s="5">
        <f t="shared" si="2"/>
        <v>0.1143</v>
      </c>
      <c r="F38" s="5">
        <f t="shared" si="3"/>
        <v>0.47639999999999999</v>
      </c>
      <c r="G38" s="19"/>
      <c r="H38" s="19"/>
    </row>
    <row r="39" spans="2:8" x14ac:dyDescent="0.5">
      <c r="B39" s="5"/>
      <c r="C39" s="5"/>
      <c r="D39" s="5"/>
      <c r="E39" s="5"/>
      <c r="F39" s="5"/>
      <c r="G39" s="19"/>
      <c r="H39" s="19"/>
    </row>
    <row r="40" spans="2:8" x14ac:dyDescent="0.5">
      <c r="B40" s="5"/>
      <c r="C40" s="5"/>
      <c r="D40" s="5"/>
      <c r="E40" s="5"/>
      <c r="F40" s="5"/>
      <c r="G40" s="19"/>
      <c r="H40" s="19"/>
    </row>
    <row r="41" spans="2:8" x14ac:dyDescent="0.5">
      <c r="B41" s="5"/>
      <c r="C41" s="5"/>
      <c r="D41" s="5"/>
      <c r="E41" s="5"/>
      <c r="F41" s="5"/>
      <c r="G41" s="19"/>
      <c r="H41" s="19"/>
    </row>
    <row r="42" spans="2:8" x14ac:dyDescent="0.5">
      <c r="B42" s="5"/>
      <c r="C42" s="5"/>
      <c r="D42" s="5"/>
      <c r="E42" s="5"/>
      <c r="F42" s="5"/>
      <c r="G42" s="19"/>
      <c r="H42" s="19"/>
    </row>
    <row r="43" spans="2:8" x14ac:dyDescent="0.5">
      <c r="B43" s="5"/>
      <c r="C43" s="5"/>
      <c r="D43" s="5"/>
      <c r="E43" s="5"/>
      <c r="F43" s="5"/>
      <c r="G43" s="19"/>
      <c r="H43" s="19"/>
    </row>
    <row r="44" spans="2:8" x14ac:dyDescent="0.5">
      <c r="C44" s="5"/>
      <c r="D44" s="5"/>
      <c r="E44" s="26"/>
      <c r="F44" s="27"/>
      <c r="G44" s="19"/>
      <c r="H44" s="19"/>
    </row>
    <row r="45" spans="2:8" x14ac:dyDescent="0.5">
      <c r="D45" s="5"/>
      <c r="E45" s="5"/>
      <c r="F45" s="5"/>
      <c r="G45" s="19"/>
      <c r="H45" s="19"/>
    </row>
    <row r="46" spans="2:8" x14ac:dyDescent="0.5">
      <c r="D46" s="5"/>
      <c r="F46" s="5"/>
      <c r="G46" s="19"/>
      <c r="H46" s="19"/>
    </row>
    <row r="47" spans="2:8" x14ac:dyDescent="0.5">
      <c r="C47" s="26"/>
      <c r="D47" s="26"/>
      <c r="E47" s="26"/>
      <c r="F47" s="26"/>
      <c r="G47" s="26"/>
      <c r="H47" s="19"/>
    </row>
    <row r="48" spans="2:8" x14ac:dyDescent="0.5">
      <c r="C48" s="5"/>
      <c r="D48" s="5"/>
      <c r="E48" s="5"/>
      <c r="F48" s="5"/>
      <c r="G48" s="19"/>
      <c r="H48" s="19"/>
    </row>
    <row r="49" spans="2:8" x14ac:dyDescent="0.5">
      <c r="C49" s="21"/>
      <c r="D49" s="21"/>
      <c r="E49" s="21"/>
      <c r="F49" s="21"/>
      <c r="G49" s="19"/>
      <c r="H49" s="19"/>
    </row>
    <row r="50" spans="2:8" x14ac:dyDescent="0.5">
      <c r="B50" s="5"/>
      <c r="C50" s="28"/>
      <c r="D50" s="5"/>
      <c r="E50" s="5"/>
      <c r="F50" s="5"/>
      <c r="G50" s="19"/>
      <c r="H50" s="19"/>
    </row>
    <row r="51" spans="2:8" x14ac:dyDescent="0.5">
      <c r="B51" s="5"/>
      <c r="C51" s="5"/>
      <c r="D51" s="5"/>
      <c r="E51" s="5"/>
      <c r="F51" s="5"/>
      <c r="G51" s="19"/>
      <c r="H51" s="19"/>
    </row>
    <row r="52" spans="2:8" x14ac:dyDescent="0.5">
      <c r="B52" s="5"/>
      <c r="C52" s="5"/>
      <c r="D52" s="5"/>
      <c r="E52" s="5"/>
      <c r="F52" s="5"/>
      <c r="G52" s="19"/>
      <c r="H52" s="19"/>
    </row>
    <row r="53" spans="2:8" x14ac:dyDescent="0.5">
      <c r="B53" s="5"/>
      <c r="C53" s="5"/>
      <c r="D53" s="5"/>
      <c r="E53" s="5"/>
      <c r="F53" s="5"/>
      <c r="G53" s="19"/>
      <c r="H53" s="19"/>
    </row>
    <row r="54" spans="2:8" x14ac:dyDescent="0.5">
      <c r="B54" s="5"/>
      <c r="C54" s="5"/>
      <c r="D54" s="5"/>
      <c r="E54" s="5"/>
      <c r="F54" s="5"/>
      <c r="G54" s="19"/>
      <c r="H54" s="19"/>
    </row>
    <row r="55" spans="2:8" x14ac:dyDescent="0.5">
      <c r="B55" s="5"/>
      <c r="C55" s="5"/>
      <c r="D55" s="5"/>
      <c r="E55" s="5"/>
      <c r="F55" s="5"/>
      <c r="G55" s="19"/>
      <c r="H55" s="19"/>
    </row>
    <row r="56" spans="2:8" x14ac:dyDescent="0.5">
      <c r="B56" s="5"/>
      <c r="C56" s="5"/>
      <c r="D56" s="5"/>
      <c r="E56" s="5"/>
      <c r="F56" s="5"/>
      <c r="G56" s="19"/>
      <c r="H56" s="19"/>
    </row>
    <row r="57" spans="2:8" x14ac:dyDescent="0.5">
      <c r="B57" s="5"/>
      <c r="C57" s="5"/>
      <c r="D57" s="5"/>
      <c r="E57" s="5"/>
      <c r="F57" s="5"/>
      <c r="G57" s="19"/>
      <c r="H57" s="19"/>
    </row>
    <row r="58" spans="2:8" x14ac:dyDescent="0.5">
      <c r="B58" s="5"/>
      <c r="C58" s="5"/>
      <c r="D58" s="5"/>
      <c r="E58" s="5"/>
      <c r="F58" s="5"/>
      <c r="G58" s="19"/>
      <c r="H58" s="19"/>
    </row>
    <row r="59" spans="2:8" x14ac:dyDescent="0.5">
      <c r="B59" s="19"/>
      <c r="C59" s="19"/>
      <c r="D59" s="19"/>
      <c r="E59" s="19"/>
      <c r="F59" s="19"/>
      <c r="G59" s="19"/>
      <c r="H59" s="19"/>
    </row>
    <row r="60" spans="2:8" x14ac:dyDescent="0.5">
      <c r="B60" s="19"/>
      <c r="C60" s="19"/>
      <c r="D60" s="19"/>
      <c r="E60" s="19"/>
      <c r="F60" s="19"/>
      <c r="G60" s="19"/>
      <c r="H60" s="19"/>
    </row>
    <row r="61" spans="2:8" x14ac:dyDescent="0.5">
      <c r="B61" s="19"/>
      <c r="C61" s="19"/>
      <c r="D61" s="19"/>
      <c r="E61" s="19"/>
      <c r="F61" s="19"/>
      <c r="G61" s="19"/>
      <c r="H61" s="19"/>
    </row>
    <row r="62" spans="2:8" x14ac:dyDescent="0.5">
      <c r="B62" s="19"/>
      <c r="C62" s="19"/>
      <c r="D62" s="19"/>
      <c r="E62" s="19"/>
      <c r="F62" s="19"/>
      <c r="G62" s="19"/>
      <c r="H62" s="19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7" sqref="A7"/>
    </sheetView>
  </sheetViews>
  <sheetFormatPr defaultRowHeight="15.75" x14ac:dyDescent="0.5"/>
  <sheetData>
    <row r="1" spans="1:1" x14ac:dyDescent="0.5">
      <c r="A1" s="1" t="s">
        <v>26</v>
      </c>
    </row>
    <row r="2" spans="1:1" x14ac:dyDescent="0.5">
      <c r="A2" t="s">
        <v>29</v>
      </c>
    </row>
    <row r="3" spans="1:1" x14ac:dyDescent="0.5">
      <c r="A3" s="30" t="s">
        <v>27</v>
      </c>
    </row>
    <row r="4" spans="1:1" x14ac:dyDescent="0.5">
      <c r="A4" s="30" t="s">
        <v>28</v>
      </c>
    </row>
    <row r="5" spans="1:1" x14ac:dyDescent="0.5">
      <c r="A5" s="31" t="s">
        <v>30</v>
      </c>
    </row>
    <row r="6" spans="1:1" x14ac:dyDescent="0.5">
      <c r="A6" s="33" t="s">
        <v>78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Model7</vt:lpstr>
      <vt:lpstr>ConditionalEffect</vt:lpstr>
      <vt:lpstr>ModerationEffect</vt:lpstr>
      <vt:lpstr>ModeratedMediationIndirect</vt:lpstr>
      <vt:lpstr>Sources</vt:lpstr>
    </vt:vector>
  </TitlesOfParts>
  <Company>MD2C</Company>
  <LinksUpToDate>false</LinksUpToDate>
  <SharedDoc>false</SharedDoc>
  <HyperlinkBase>www.md2c.nl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Graphing conditional indirect effects</dc:title>
  <dc:creator>MD2C</dc:creator>
  <cp:lastModifiedBy>Marian Dragt</cp:lastModifiedBy>
  <dcterms:created xsi:type="dcterms:W3CDTF">2009-09-14T18:42:24Z</dcterms:created>
  <dcterms:modified xsi:type="dcterms:W3CDTF">2021-01-16T17:37:34Z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cb4623d2-5d5e-456a-9435-bed88f05077a</vt:lpwstr>
  </property>
</Properties>
</file>