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products/MAC/"/>
    </mc:Choice>
  </mc:AlternateContent>
  <xr:revisionPtr revIDLastSave="10" documentId="8_{965E396A-0FB8-40E5-8422-C845C39956EC}" xr6:coauthVersionLast="43" xr6:coauthVersionMax="43" xr10:uidLastSave="{362A3CA1-DBCF-454D-93CC-B23DBA3D310B}"/>
  <bookViews>
    <workbookView xWindow="-98" yWindow="-98" windowWidth="24496" windowHeight="15796" tabRatio="863" activeTab="4" xr2:uid="{00000000-000D-0000-FFFF-FFFF00000000}"/>
  </bookViews>
  <sheets>
    <sheet name="Model7" sheetId="18" r:id="rId1"/>
    <sheet name="ModerationEffect (1)" sheetId="26" r:id="rId2"/>
    <sheet name="ModerationEffect (2)" sheetId="27" r:id="rId3"/>
    <sheet name="ConditionalEffect" sheetId="15" r:id="rId4"/>
    <sheet name="ModeratedMediationIndirect" sheetId="25" r:id="rId5"/>
    <sheet name="Sources" sheetId="17" r:id="rId6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5" l="1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39" i="15"/>
  <c r="B38" i="15"/>
  <c r="B20" i="27"/>
  <c r="B21" i="27"/>
  <c r="B22" i="27"/>
  <c r="B23" i="27"/>
  <c r="B24" i="27"/>
  <c r="B19" i="27"/>
  <c r="B20" i="26"/>
  <c r="B21" i="26"/>
  <c r="B22" i="26"/>
  <c r="B23" i="26"/>
  <c r="B24" i="26"/>
  <c r="B19" i="26"/>
  <c r="B20" i="25"/>
  <c r="B21" i="25"/>
  <c r="B22" i="25"/>
  <c r="B19" i="25"/>
  <c r="B1" i="25" l="1"/>
  <c r="B30" i="25" l="1"/>
  <c r="C38" i="27"/>
  <c r="C37" i="27"/>
  <c r="E36" i="27"/>
  <c r="D36" i="27"/>
  <c r="B28" i="27"/>
  <c r="B32" i="27"/>
  <c r="B31" i="27"/>
  <c r="B30" i="27"/>
  <c r="C21" i="27"/>
  <c r="C20" i="27"/>
  <c r="C28" i="27" s="1"/>
  <c r="B27" i="27"/>
  <c r="B1" i="27"/>
  <c r="C30" i="25" l="1"/>
  <c r="C29" i="27"/>
  <c r="D21" i="27"/>
  <c r="D29" i="27" s="1"/>
  <c r="C24" i="27"/>
  <c r="B29" i="27"/>
  <c r="D20" i="27"/>
  <c r="D28" i="27" s="1"/>
  <c r="E37" i="27" s="1"/>
  <c r="C23" i="27"/>
  <c r="C19" i="27"/>
  <c r="C22" i="27"/>
  <c r="C38" i="25" l="1"/>
  <c r="D30" i="25"/>
  <c r="B38" i="25"/>
  <c r="C27" i="27"/>
  <c r="D19" i="27"/>
  <c r="D27" i="27" s="1"/>
  <c r="D37" i="27" s="1"/>
  <c r="D23" i="27"/>
  <c r="D31" i="27" s="1"/>
  <c r="D38" i="27" s="1"/>
  <c r="C31" i="27"/>
  <c r="D22" i="27"/>
  <c r="D30" i="27" s="1"/>
  <c r="C30" i="27"/>
  <c r="C32" i="27"/>
  <c r="D24" i="27"/>
  <c r="D32" i="27" s="1"/>
  <c r="E38" i="27" s="1"/>
  <c r="D38" i="25" l="1"/>
  <c r="E30" i="25"/>
  <c r="C41" i="26"/>
  <c r="C40" i="26"/>
  <c r="E39" i="26"/>
  <c r="D39" i="26"/>
  <c r="B25" i="26"/>
  <c r="B32" i="26"/>
  <c r="C23" i="26"/>
  <c r="B30" i="26"/>
  <c r="B29" i="26"/>
  <c r="B28" i="26"/>
  <c r="C19" i="26"/>
  <c r="B1" i="26"/>
  <c r="E38" i="25" l="1"/>
  <c r="F30" i="25"/>
  <c r="F38" i="25" s="1"/>
  <c r="C20" i="26"/>
  <c r="D20" i="26" s="1"/>
  <c r="D28" i="26" s="1"/>
  <c r="E40" i="26" s="1"/>
  <c r="B27" i="26"/>
  <c r="C22" i="26"/>
  <c r="D22" i="26" s="1"/>
  <c r="D30" i="26" s="1"/>
  <c r="C31" i="26"/>
  <c r="D23" i="26"/>
  <c r="D31" i="26" s="1"/>
  <c r="D41" i="26" s="1"/>
  <c r="D19" i="26"/>
  <c r="D27" i="26" s="1"/>
  <c r="D40" i="26" s="1"/>
  <c r="C27" i="26"/>
  <c r="C24" i="26"/>
  <c r="C30" i="26"/>
  <c r="B31" i="26"/>
  <c r="C21" i="26"/>
  <c r="C28" i="26" l="1"/>
  <c r="D24" i="26"/>
  <c r="D32" i="26" s="1"/>
  <c r="E41" i="26" s="1"/>
  <c r="C32" i="26"/>
  <c r="C29" i="26"/>
  <c r="D21" i="26"/>
  <c r="D29" i="26" s="1"/>
  <c r="B87" i="15" l="1"/>
  <c r="B29" i="25"/>
  <c r="B28" i="25"/>
  <c r="B27" i="25"/>
  <c r="B35" i="25" s="1"/>
  <c r="C87" i="15" l="1"/>
  <c r="B113" i="15"/>
  <c r="C28" i="25"/>
  <c r="C29" i="25"/>
  <c r="D87" i="15" l="1"/>
  <c r="C113" i="15"/>
  <c r="C36" i="25"/>
  <c r="D28" i="25"/>
  <c r="C37" i="25"/>
  <c r="D29" i="25"/>
  <c r="B37" i="25"/>
  <c r="B36" i="25"/>
  <c r="E87" i="15" l="1"/>
  <c r="D113" i="15"/>
  <c r="E29" i="25"/>
  <c r="D37" i="25"/>
  <c r="E28" i="25"/>
  <c r="D36" i="25"/>
  <c r="F87" i="15" l="1"/>
  <c r="E113" i="15"/>
  <c r="F29" i="25"/>
  <c r="F37" i="25" s="1"/>
  <c r="E37" i="25"/>
  <c r="F28" i="25"/>
  <c r="F36" i="25" s="1"/>
  <c r="E36" i="25"/>
  <c r="G87" i="15" l="1"/>
  <c r="F113" i="15"/>
  <c r="H87" i="15" l="1"/>
  <c r="H113" i="15" s="1"/>
  <c r="G113" i="15"/>
  <c r="B86" i="15" l="1"/>
  <c r="B112" i="15" s="1"/>
  <c r="B85" i="15"/>
  <c r="B84" i="15"/>
  <c r="C84" i="15" s="1"/>
  <c r="C110" i="15" s="1"/>
  <c r="B83" i="15"/>
  <c r="B109" i="15" s="1"/>
  <c r="B82" i="15"/>
  <c r="B108" i="15" s="1"/>
  <c r="B81" i="15"/>
  <c r="B80" i="15"/>
  <c r="C80" i="15" s="1"/>
  <c r="C106" i="15" s="1"/>
  <c r="B79" i="15"/>
  <c r="B105" i="15" s="1"/>
  <c r="B78" i="15"/>
  <c r="B104" i="15" s="1"/>
  <c r="B77" i="15"/>
  <c r="B76" i="15"/>
  <c r="C76" i="15" s="1"/>
  <c r="C102" i="15" s="1"/>
  <c r="B75" i="15"/>
  <c r="B101" i="15" s="1"/>
  <c r="B74" i="15"/>
  <c r="B100" i="15" s="1"/>
  <c r="B73" i="15"/>
  <c r="B72" i="15"/>
  <c r="C72" i="15" s="1"/>
  <c r="D72" i="15" s="1"/>
  <c r="D98" i="15" s="1"/>
  <c r="B71" i="15"/>
  <c r="B97" i="15" s="1"/>
  <c r="B70" i="15"/>
  <c r="B96" i="15" s="1"/>
  <c r="B69" i="15"/>
  <c r="B68" i="15"/>
  <c r="C68" i="15" s="1"/>
  <c r="C94" i="15" s="1"/>
  <c r="B67" i="15"/>
  <c r="B93" i="15" s="1"/>
  <c r="B66" i="15"/>
  <c r="B92" i="15" s="1"/>
  <c r="B65" i="15"/>
  <c r="B64" i="15"/>
  <c r="B90" i="15" s="1"/>
  <c r="B1" i="15"/>
  <c r="B98" i="15" l="1"/>
  <c r="C98" i="15"/>
  <c r="C79" i="15"/>
  <c r="C105" i="15" s="1"/>
  <c r="B106" i="15"/>
  <c r="C71" i="15"/>
  <c r="C97" i="15" s="1"/>
  <c r="D80" i="15"/>
  <c r="D106" i="15" s="1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D79" i="15" l="1"/>
  <c r="D105" i="15" s="1"/>
  <c r="D71" i="15"/>
  <c r="D97" i="15" s="1"/>
  <c r="E80" i="15"/>
  <c r="F80" i="15" s="1"/>
  <c r="C108" i="15"/>
  <c r="D82" i="15"/>
  <c r="C109" i="15"/>
  <c r="D83" i="15"/>
  <c r="D69" i="15"/>
  <c r="C95" i="15"/>
  <c r="E98" i="15"/>
  <c r="F72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E79" i="15" l="1"/>
  <c r="E105" i="15" s="1"/>
  <c r="E71" i="15"/>
  <c r="F71" i="15" s="1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82" i="15"/>
  <c r="D108" i="15"/>
  <c r="E110" i="15"/>
  <c r="F84" i="15"/>
  <c r="D107" i="15"/>
  <c r="E81" i="15"/>
  <c r="D99" i="15"/>
  <c r="E73" i="15"/>
  <c r="D95" i="15"/>
  <c r="E69" i="15"/>
  <c r="E97" i="15" l="1"/>
  <c r="E99" i="15"/>
  <c r="F73" i="15"/>
  <c r="G76" i="15"/>
  <c r="F102" i="15"/>
  <c r="G68" i="15"/>
  <c r="F94" i="15"/>
  <c r="F105" i="15"/>
  <c r="G79" i="15"/>
  <c r="G98" i="15"/>
  <c r="H72" i="15"/>
  <c r="H98" i="15" s="1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 s="1"/>
  <c r="E96" i="15"/>
  <c r="F70" i="15"/>
  <c r="E100" i="15"/>
  <c r="F74" i="15"/>
  <c r="F97" i="15"/>
  <c r="G71" i="15"/>
  <c r="F112" i="15" l="1"/>
  <c r="G86" i="15"/>
  <c r="F95" i="15"/>
  <c r="G69" i="15"/>
  <c r="G105" i="15"/>
  <c r="H79" i="15"/>
  <c r="H105" i="15" s="1"/>
  <c r="G67" i="15"/>
  <c r="F93" i="15"/>
  <c r="F101" i="15"/>
  <c r="G75" i="15"/>
  <c r="G102" i="15"/>
  <c r="H76" i="15"/>
  <c r="H102" i="15" s="1"/>
  <c r="F100" i="15"/>
  <c r="G74" i="15"/>
  <c r="G97" i="15"/>
  <c r="H71" i="15"/>
  <c r="H97" i="15" s="1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 s="1"/>
  <c r="H68" i="15"/>
  <c r="H94" i="15" s="1"/>
  <c r="G94" i="15"/>
  <c r="G92" i="15" l="1"/>
  <c r="H66" i="15"/>
  <c r="H92" i="15" s="1"/>
  <c r="H81" i="15"/>
  <c r="H107" i="15" s="1"/>
  <c r="G107" i="15"/>
  <c r="H69" i="15"/>
  <c r="H95" i="15" s="1"/>
  <c r="G95" i="15"/>
  <c r="H73" i="15"/>
  <c r="H99" i="15" s="1"/>
  <c r="G99" i="15"/>
  <c r="G100" i="15"/>
  <c r="H74" i="15"/>
  <c r="H100" i="15" s="1"/>
  <c r="G109" i="15"/>
  <c r="H83" i="15"/>
  <c r="H109" i="15" s="1"/>
  <c r="G96" i="15"/>
  <c r="H70" i="15"/>
  <c r="H96" i="15" s="1"/>
  <c r="H77" i="15"/>
  <c r="H103" i="15" s="1"/>
  <c r="G103" i="15"/>
  <c r="H65" i="15"/>
  <c r="H91" i="15" s="1"/>
  <c r="G91" i="15"/>
  <c r="H85" i="15"/>
  <c r="H111" i="15" s="1"/>
  <c r="G111" i="15"/>
  <c r="G112" i="15"/>
  <c r="H86" i="15"/>
  <c r="H112" i="15" s="1"/>
  <c r="G104" i="15"/>
  <c r="H78" i="15"/>
  <c r="H104" i="15" s="1"/>
  <c r="G108" i="15"/>
  <c r="H82" i="15"/>
  <c r="H108" i="15" s="1"/>
  <c r="G101" i="15"/>
  <c r="H75" i="15"/>
  <c r="H101" i="15" s="1"/>
  <c r="G93" i="15"/>
  <c r="H67" i="15"/>
  <c r="H93" i="15" s="1"/>
</calcChain>
</file>

<file path=xl/sharedStrings.xml><?xml version="1.0" encoding="utf-8"?>
<sst xmlns="http://schemas.openxmlformats.org/spreadsheetml/2006/main" count="122" uniqueCount="76">
  <si>
    <t>X</t>
  </si>
  <si>
    <t>Y</t>
  </si>
  <si>
    <t>M</t>
  </si>
  <si>
    <t>W</t>
  </si>
  <si>
    <t>95% CI Lower Limit</t>
  </si>
  <si>
    <t>95% CI Upper Limit</t>
  </si>
  <si>
    <t>Conditional Indirect Effect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</si>
  <si>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</si>
  <si>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</si>
  <si>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</si>
  <si>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</si>
  <si>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</si>
  <si>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</si>
  <si>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</si>
  <si>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</si>
  <si>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</si>
  <si>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</si>
  <si>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</si>
  <si>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</si>
  <si>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</si>
  <si>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</si>
  <si>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</si>
  <si>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</si>
  <si>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</si>
  <si>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</si>
  <si>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</si>
  <si>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</si>
  <si>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</si>
  <si>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</si>
  <si>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</si>
  <si>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</si>
  <si>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</si>
  <si>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M (MEDIATOR)</t>
  </si>
  <si>
    <t>W (MODERATOR)</t>
  </si>
  <si>
    <t>Disaster Cause Framing</t>
  </si>
  <si>
    <t>Climate Change Skepticism</t>
  </si>
  <si>
    <t>Strength of Justification for Withholding Aid</t>
  </si>
  <si>
    <t>Willingness to Donate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</si>
  <si>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</si>
  <si>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</si>
  <si>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</si>
  <si>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</si>
  <si>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</si>
  <si>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</si>
  <si>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</si>
  <si>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</si>
  <si>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</si>
  <si>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</si>
  <si>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</si>
  <si>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</si>
  <si>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</si>
  <si>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</si>
  <si>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</si>
  <si>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</si>
  <si>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</si>
  <si>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</si>
  <si>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</si>
  <si>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</si>
  <si>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</si>
  <si>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</si>
  <si>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</si>
  <si>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</si>
  <si>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>Step 1: Fill out the variable names
Step 2: Copy/paste the "Conditional effects of the focal predictor at values of the moderator" data as values from the PROCESS output below.
Step 3: Adapt the graphs axes
Step 4: Check the confidence intervals</t>
  </si>
  <si>
    <t>Step 1: Fill out the variable names
Step 2: Copy/paste the "Conditional indirect effect(s) of X on Y" data as values from the PROCESS output below.
Step 3: Adapt the graphs' axes
Step 4: Control the confidence intervals</t>
  </si>
  <si>
    <t>W (Moderator)</t>
  </si>
  <si>
    <t xml:space="preserve">      .0000     1.5920     2.6188 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</si>
  <si>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</si>
  <si>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</si>
  <si>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</si>
  <si>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</si>
  <si>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</si>
  <si>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.0000     1.5920     2.6188 </t>
  </si>
  <si>
    <t xml:space="preserve">skeptic     Effect     BootSE   BootLLCI   BootULCI </t>
  </si>
  <si>
    <t xml:space="preserve">     1.5920      .2309      .1456     -.0512      .5234 </t>
  </si>
  <si>
    <t xml:space="preserve">     2.8000     -.0008      .1093     -.2105      .2215 </t>
  </si>
  <si>
    <t xml:space="preserve">     5.2000     -.4611      .1611     -.7708     -.1402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</si>
</sst>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0" xfId="0" applyFont="1"/>
    <xf numFmtId="0" fontId="7" fillId="3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6" fillId="3" borderId="0" xfId="0" applyFont="1" applyFill="1"/>
    <xf numFmtId="0" fontId="6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2" borderId="0" xfId="0" applyFill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Protection="1">
      <protection hidden="1"/>
    </xf>
    <xf numFmtId="0" fontId="4" fillId="2" borderId="0" xfId="0" applyFont="1" applyFill="1" applyAlignment="1">
      <alignment horizontal="left"/>
    </xf>
    <xf numFmtId="0" fontId="7" fillId="3" borderId="0" xfId="0" applyFont="1" applyFill="1" applyProtection="1">
      <protection hidden="1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5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'ModerationEffect (1)'!$C$41</c:f>
              <c:strCache>
                <c:ptCount val="1"/>
                <c:pt idx="0">
                  <c:v>High Climate Change Skepticism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('ModerationEffect (1)'!$D$39,'ModerationEffect (1)'!$E$39)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('ModerationEffect (1)'!$D$41,'ModerationEffect (1)'!$E$41)</c:f>
              <c:numCache>
                <c:formatCode>General</c:formatCode>
                <c:ptCount val="2"/>
                <c:pt idx="0">
                  <c:v>2.9980000000000002</c:v>
                </c:pt>
                <c:pt idx="1">
                  <c:v>3.4815999999999998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F-4FA7-9284-4578D2929E5E}"/>
            </c:ext>
          </c:extLst>
        </c:ser>
        <c:ser>
          <c:idx val="0"/>
          <c:order val="1"/>
          <c:tx>
            <c:strRef>
              <c:f>'ModerationEffect (1)'!$C$40</c:f>
              <c:strCache>
                <c:ptCount val="1"/>
                <c:pt idx="0">
                  <c:v>Low Climate Change Skepticism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('ModerationEffect (1)'!$D$39,'ModerationEffect (1)'!$E$39)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('ModerationEffect (1)'!$D$40,'ModerationEffect (1)'!$E$40)</c:f>
              <c:numCache>
                <c:formatCode>General</c:formatCode>
                <c:ptCount val="2"/>
                <c:pt idx="0">
                  <c:v>2.6187999999999998</c:v>
                </c:pt>
                <c:pt idx="1">
                  <c:v>2.3765999999999998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F-4FA7-9284-4578D2929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NL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2"/>
        </c:scaling>
        <c:delete val="0"/>
        <c:axPos val="l"/>
        <c:title>
          <c:tx>
            <c:strRef>
              <c:f>'ModerationEffect (1)'!$C$9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3.375319324607335E-2"/>
              <c:y val="0.2476422468544750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669642043094416"/>
          <c:w val="0.20802643660029202"/>
          <c:h val="0.1870012123556218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'ModerationEffect (2)'!$E$36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('ModerationEffect (2)'!$C$27,'ModerationEffect (2)'!$C$31)</c:f>
              <c:numCache>
                <c:formatCode>General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'ModerationEffect (2)'!$E$37:$E$38</c:f>
              <c:numCache>
                <c:formatCode>General</c:formatCode>
                <c:ptCount val="2"/>
                <c:pt idx="0">
                  <c:v>2.3765999999999998</c:v>
                </c:pt>
                <c:pt idx="1">
                  <c:v>3.4815999999999998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1F-4156-95A9-CDD242B08875}"/>
            </c:ext>
          </c:extLst>
        </c:ser>
        <c:ser>
          <c:idx val="0"/>
          <c:order val="1"/>
          <c:tx>
            <c:strRef>
              <c:f>'ModerationEffect (2)'!$D$36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('ModerationEffect (2)'!$C$27,'ModerationEffect (2)'!$C$31)</c:f>
              <c:numCache>
                <c:formatCode>General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'ModerationEffect (2)'!$D$37:$D$38</c:f>
              <c:numCache>
                <c:formatCode>General</c:formatCode>
                <c:ptCount val="2"/>
                <c:pt idx="0">
                  <c:v>2.6187999999999998</c:v>
                </c:pt>
                <c:pt idx="1">
                  <c:v>2.9980000000000002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1F-4156-95A9-CDD242B0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'ModerationEffect (2)'!$C$8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  <c:min val="2"/>
        </c:scaling>
        <c:delete val="0"/>
        <c:axPos val="l"/>
        <c:title>
          <c:tx>
            <c:strRef>
              <c:f>'ModerationEffect (2)'!$C$9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Climate Change Skepticism at values of the moderator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ModeratedMediationIndirect!$F$35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ModeratedMediationIndirect!$F$36:$F$40</c:f>
              <c:numCache>
                <c:formatCode>General</c:formatCode>
                <c:ptCount val="5"/>
                <c:pt idx="0">
                  <c:v>0.52339999999999998</c:v>
                </c:pt>
                <c:pt idx="1">
                  <c:v>0.2215</c:v>
                </c:pt>
                <c:pt idx="2">
                  <c:v>-0.14019999999999999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66-4459-B6CE-B68C49797131}"/>
            </c:ext>
          </c:extLst>
        </c:ser>
        <c:ser>
          <c:idx val="0"/>
          <c:order val="1"/>
          <c:tx>
            <c:strRef>
              <c:f>ModeratedMediationIndirect!$C$35</c:f>
              <c:strCache>
                <c:ptCount val="1"/>
                <c:pt idx="0">
                  <c:v>Conditional Indirect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266-4459-B6CE-B68C49797131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266-4459-B6CE-B68C49797131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266-4459-B6CE-B68C49797131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ModeratedMediationIndirect!$C$36:$C$40</c:f>
              <c:numCache>
                <c:formatCode>General</c:formatCode>
                <c:ptCount val="5"/>
                <c:pt idx="0">
                  <c:v>0.23089999999999999</c:v>
                </c:pt>
                <c:pt idx="1">
                  <c:v>-8.0000000000000004E-4</c:v>
                </c:pt>
                <c:pt idx="2">
                  <c:v>-0.46110000000000001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266-4459-B6CE-B68C49797131}"/>
            </c:ext>
          </c:extLst>
        </c:ser>
        <c:ser>
          <c:idx val="2"/>
          <c:order val="2"/>
          <c:tx>
            <c:strRef>
              <c:f>ModeratedMediationIndirect!$E$35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266-4459-B6CE-B68C49797131}"/>
              </c:ext>
            </c:extLst>
          </c:dPt>
          <c:xVal>
            <c:numRef>
              <c:f>ModeratedMediationIndirect!$B$36:$B$38</c:f>
              <c:numCache>
                <c:formatCode>General</c:formatCode>
                <c:ptCount val="3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ModeratedMediationIndirect!$E$36:$E$38</c:f>
              <c:numCache>
                <c:formatCode>General</c:formatCode>
                <c:ptCount val="3"/>
                <c:pt idx="0">
                  <c:v>-5.1200000000000002E-2</c:v>
                </c:pt>
                <c:pt idx="1">
                  <c:v>-0.21049999999999999</c:v>
                </c:pt>
                <c:pt idx="2">
                  <c:v>-0.77080000000000004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66-4459-B6CE-B68C4979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</c:scaling>
        <c:delete val="0"/>
        <c:axPos val="b"/>
        <c:majorGridlines/>
        <c:title>
          <c:tx>
            <c:strRef>
              <c:f>ModeratedMediationIndirect!$C$9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ModeratedMediationIndirect!$B$1</c:f>
              <c:strCache>
                <c:ptCount val="1"/>
                <c:pt idx="0">
                  <c:v>Conditional indirect effect of Disaster Cause Framing on Willingness to Donate at values of the moderator Climate Change Skepticism through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308885</xdr:colOff>
      <xdr:row>30</xdr:row>
      <xdr:rowOff>53103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61E755-92B7-43D0-A418-D7C2EDA36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67485" cy="605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41212B9-2219-4AA4-B303-31D9F9C72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#REF!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929D0F0-FAD2-4D4E-93E7-1F3877912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'ModerationEffect (1)'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F87FD08-8434-421F-9838-A2E9572F6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workbookViewId="0"/>
  </sheetViews>
  <sheetFormatPr defaultRowHeight="15.75" x14ac:dyDescent="0.5"/>
  <cols>
    <col min="1" max="16384" width="9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E309-FA2E-4F75-A938-202DB4284624}">
  <dimension ref="B1:F41"/>
  <sheetViews>
    <sheetView zoomScaleNormal="100" workbookViewId="0">
      <selection activeCell="B19" sqref="B19:B24"/>
    </sheetView>
  </sheetViews>
  <sheetFormatPr defaultRowHeight="15.75" x14ac:dyDescent="0.5"/>
  <cols>
    <col min="1" max="1" width="5.25" style="6" customWidth="1"/>
    <col min="2" max="2" width="16.5" style="6" customWidth="1"/>
    <col min="3" max="3" width="10.75" style="6" customWidth="1"/>
    <col min="4" max="4" width="17.625" style="6" customWidth="1"/>
    <col min="5" max="5" width="12.25" style="6" customWidth="1"/>
    <col min="6" max="6" width="11.5" style="6" customWidth="1"/>
    <col min="7" max="7" width="12" style="6" customWidth="1"/>
    <col min="8" max="9" width="13.25" style="6" customWidth="1"/>
    <col min="10" max="16384" width="9" style="6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7"/>
    </row>
    <row r="3" spans="2:6" x14ac:dyDescent="0.5">
      <c r="B3" s="8" t="s">
        <v>19</v>
      </c>
      <c r="C3" s="9"/>
      <c r="D3" s="9"/>
      <c r="E3" s="9"/>
      <c r="F3" s="10"/>
    </row>
    <row r="4" spans="2:6" ht="94.15" customHeight="1" thickBot="1" x14ac:dyDescent="0.55000000000000004">
      <c r="B4" s="34" t="s">
        <v>31</v>
      </c>
      <c r="C4" s="35"/>
      <c r="D4" s="35"/>
      <c r="E4" s="35"/>
      <c r="F4" s="36"/>
    </row>
    <row r="5" spans="2:6" x14ac:dyDescent="0.5">
      <c r="B5" s="11"/>
      <c r="C5" s="12"/>
    </row>
    <row r="6" spans="2:6" x14ac:dyDescent="0.5">
      <c r="B6" s="7" t="s">
        <v>24</v>
      </c>
      <c r="C6" s="13"/>
    </row>
    <row r="7" spans="2:6" x14ac:dyDescent="0.5">
      <c r="B7" s="13" t="s">
        <v>20</v>
      </c>
      <c r="C7" s="4" t="s">
        <v>34</v>
      </c>
      <c r="D7" s="4"/>
      <c r="E7" s="4"/>
    </row>
    <row r="8" spans="2:6" x14ac:dyDescent="0.5">
      <c r="B8" s="13" t="s">
        <v>64</v>
      </c>
      <c r="C8" s="22" t="s">
        <v>35</v>
      </c>
      <c r="D8" s="4"/>
      <c r="E8" s="4"/>
    </row>
    <row r="9" spans="2:6" x14ac:dyDescent="0.5">
      <c r="B9" s="13" t="s">
        <v>21</v>
      </c>
      <c r="C9" s="22" t="s">
        <v>36</v>
      </c>
      <c r="D9" s="4"/>
      <c r="E9" s="4"/>
    </row>
    <row r="10" spans="2:6" x14ac:dyDescent="0.5">
      <c r="B10" s="11"/>
      <c r="C10" s="12"/>
    </row>
    <row r="11" spans="2:6" x14ac:dyDescent="0.5">
      <c r="B11" s="7" t="s">
        <v>25</v>
      </c>
    </row>
    <row r="12" spans="2:6" x14ac:dyDescent="0.5">
      <c r="B12" s="4" t="s">
        <v>71</v>
      </c>
      <c r="C12" s="4"/>
    </row>
    <row r="13" spans="2:6" x14ac:dyDescent="0.5">
      <c r="B13" s="4" t="s">
        <v>66</v>
      </c>
      <c r="C13" s="4"/>
    </row>
    <row r="14" spans="2:6" x14ac:dyDescent="0.5">
      <c r="B14" s="4" t="s">
        <v>67</v>
      </c>
      <c r="C14" s="4"/>
    </row>
    <row r="15" spans="2:6" x14ac:dyDescent="0.5">
      <c r="B15" s="4" t="s">
        <v>68</v>
      </c>
      <c r="C15" s="4"/>
    </row>
    <row r="16" spans="2:6" x14ac:dyDescent="0.5">
      <c r="B16" s="4" t="s">
        <v>69</v>
      </c>
      <c r="C16" s="4"/>
    </row>
    <row r="17" spans="2:6" x14ac:dyDescent="0.5">
      <c r="B17" s="4" t="s">
        <v>70</v>
      </c>
      <c r="C17" s="4"/>
    </row>
    <row r="19" spans="2:6" x14ac:dyDescent="0.5">
      <c r="B19" s="6" t="str">
        <f>TRIM(SUBSTITUTE(B12,CHAR(202)," "))</f>
        <v>.0000 1.5920 2.6188</v>
      </c>
      <c r="C19" s="5" t="str">
        <f>RIGHT(B19, LEN(B19)-FIND(" ",B19))</f>
        <v>1.5920 2.6188</v>
      </c>
      <c r="D19" s="5" t="str">
        <f>RIGHT(C19, LEN(C19)-FIND(" ",C19))</f>
        <v>2.6188</v>
      </c>
    </row>
    <row r="20" spans="2:6" x14ac:dyDescent="0.5">
      <c r="B20" s="6" t="str">
        <f t="shared" ref="B20:B24" si="0">TRIM(SUBSTITUTE(B13,CHAR(202)," "))</f>
        <v>1.0000 1.5920 2.3766</v>
      </c>
      <c r="C20" s="5" t="str">
        <f t="shared" ref="C20:C24" si="1">RIGHT(B20, LEN(B20)-FIND(" ",B20))</f>
        <v>1.5920 2.3766</v>
      </c>
      <c r="D20" s="5" t="str">
        <f>RIGHT(C20, LEN(C20)-FIND(" ",C20))</f>
        <v>2.3766</v>
      </c>
    </row>
    <row r="21" spans="2:6" x14ac:dyDescent="0.5">
      <c r="B21" s="6" t="str">
        <f t="shared" si="0"/>
        <v>.0000 2.8000 2.7458</v>
      </c>
      <c r="C21" s="5" t="str">
        <f t="shared" si="1"/>
        <v>2.8000 2.7458</v>
      </c>
      <c r="D21" s="5" t="str">
        <f>RIGHT(C21, LEN(C21)-FIND(" ",C21))</f>
        <v>2.7458</v>
      </c>
    </row>
    <row r="22" spans="2:6" x14ac:dyDescent="0.5">
      <c r="B22" s="6" t="str">
        <f t="shared" si="0"/>
        <v>1.0000 2.8000 2.7466</v>
      </c>
      <c r="C22" s="5" t="str">
        <f t="shared" si="1"/>
        <v>2.8000 2.7466</v>
      </c>
      <c r="D22" s="5" t="str">
        <f>RIGHT(C22, LEN(C22)-FIND(" ",C22))</f>
        <v>2.7466</v>
      </c>
    </row>
    <row r="23" spans="2:6" x14ac:dyDescent="0.5">
      <c r="B23" s="6" t="str">
        <f t="shared" si="0"/>
        <v>.0000 5.2000 2.9980</v>
      </c>
      <c r="C23" s="5" t="str">
        <f t="shared" si="1"/>
        <v>5.2000 2.9980</v>
      </c>
      <c r="D23" s="5" t="str">
        <f>RIGHT(C23, LEN(C23)-FIND(" ",C23))</f>
        <v>2.9980</v>
      </c>
    </row>
    <row r="24" spans="2:6" x14ac:dyDescent="0.5">
      <c r="B24" s="6" t="str">
        <f t="shared" si="0"/>
        <v>1.0000 5.2000 3.4816</v>
      </c>
      <c r="C24" s="5" t="str">
        <f t="shared" si="1"/>
        <v>5.2000 3.4816</v>
      </c>
      <c r="D24" s="5" t="str">
        <f>RIGHT(C24, LEN(C24)-FIND(" ",C24))</f>
        <v>3.4816</v>
      </c>
    </row>
    <row r="25" spans="2:6" x14ac:dyDescent="0.5">
      <c r="B25" s="6" t="str">
        <f t="shared" ref="B25" si="2">TRIM(SUBSTITUTE(B18,CHAR(160)," "))</f>
        <v/>
      </c>
      <c r="C25" s="5"/>
      <c r="D25" s="5"/>
    </row>
    <row r="26" spans="2:6" x14ac:dyDescent="0.5">
      <c r="B26" s="7" t="s">
        <v>22</v>
      </c>
      <c r="C26" s="5"/>
      <c r="D26" s="5"/>
      <c r="E26" s="5"/>
    </row>
    <row r="27" spans="2:6" x14ac:dyDescent="0.5">
      <c r="B27" s="5">
        <f t="shared" ref="B27:C32" si="3">ROUND(LEFT(B19,FIND(" ",B19)-1),4)</f>
        <v>0</v>
      </c>
      <c r="C27" s="5">
        <f t="shared" si="3"/>
        <v>1.5920000000000001</v>
      </c>
      <c r="D27" s="5">
        <f t="shared" ref="D27:D32" si="4">ROUND(D19,4)</f>
        <v>2.6187999999999998</v>
      </c>
      <c r="E27" s="6" t="s">
        <v>11</v>
      </c>
      <c r="F27" s="7" t="s">
        <v>12</v>
      </c>
    </row>
    <row r="28" spans="2:6" x14ac:dyDescent="0.5">
      <c r="B28" s="5">
        <f t="shared" si="3"/>
        <v>1</v>
      </c>
      <c r="C28" s="5">
        <f t="shared" si="3"/>
        <v>1.5920000000000001</v>
      </c>
      <c r="D28" s="5">
        <f t="shared" si="4"/>
        <v>2.3765999999999998</v>
      </c>
      <c r="E28" s="14" t="s">
        <v>11</v>
      </c>
      <c r="F28" s="7" t="s">
        <v>13</v>
      </c>
    </row>
    <row r="29" spans="2:6" x14ac:dyDescent="0.5">
      <c r="B29" s="5">
        <f t="shared" si="3"/>
        <v>0</v>
      </c>
      <c r="C29" s="5">
        <f t="shared" si="3"/>
        <v>2.8</v>
      </c>
      <c r="D29" s="5">
        <f t="shared" si="4"/>
        <v>2.7458</v>
      </c>
    </row>
    <row r="30" spans="2:6" x14ac:dyDescent="0.5">
      <c r="B30" s="5">
        <f t="shared" si="3"/>
        <v>1</v>
      </c>
      <c r="C30" s="5">
        <f t="shared" si="3"/>
        <v>2.8</v>
      </c>
      <c r="D30" s="5">
        <f t="shared" si="4"/>
        <v>2.7465999999999999</v>
      </c>
    </row>
    <row r="31" spans="2:6" x14ac:dyDescent="0.5">
      <c r="B31" s="5">
        <f t="shared" si="3"/>
        <v>0</v>
      </c>
      <c r="C31" s="5">
        <f t="shared" si="3"/>
        <v>5.2</v>
      </c>
      <c r="D31" s="5">
        <f t="shared" si="4"/>
        <v>2.9980000000000002</v>
      </c>
      <c r="E31" s="6" t="s">
        <v>11</v>
      </c>
      <c r="F31" s="7" t="s">
        <v>14</v>
      </c>
    </row>
    <row r="32" spans="2:6" x14ac:dyDescent="0.5">
      <c r="B32" s="5">
        <f t="shared" si="3"/>
        <v>1</v>
      </c>
      <c r="C32" s="5">
        <f t="shared" si="3"/>
        <v>5.2</v>
      </c>
      <c r="D32" s="5">
        <f t="shared" si="4"/>
        <v>3.4815999999999998</v>
      </c>
      <c r="E32" s="6" t="s">
        <v>11</v>
      </c>
      <c r="F32" s="7" t="s">
        <v>15</v>
      </c>
    </row>
    <row r="33" spans="2:6" x14ac:dyDescent="0.5">
      <c r="B33" s="5"/>
      <c r="C33" s="5"/>
      <c r="D33" s="5"/>
    </row>
    <row r="34" spans="2:6" x14ac:dyDescent="0.5">
      <c r="B34" s="5"/>
      <c r="C34" s="5"/>
      <c r="D34" s="5"/>
      <c r="F34" s="7"/>
    </row>
    <row r="35" spans="2:6" x14ac:dyDescent="0.5">
      <c r="B35" s="5"/>
      <c r="C35" s="5"/>
      <c r="D35" s="5"/>
    </row>
    <row r="38" spans="2:6" x14ac:dyDescent="0.5">
      <c r="B38" s="7" t="s">
        <v>23</v>
      </c>
    </row>
    <row r="39" spans="2:6" ht="47.25" x14ac:dyDescent="0.5">
      <c r="D39" s="33" t="str">
        <f>CONCATENATE("Without ",C7)</f>
        <v>Without Disaster Cause Framing</v>
      </c>
      <c r="E39" s="33" t="str">
        <f>CONCATENATE("With ", C7)</f>
        <v>With Disaster Cause Framing</v>
      </c>
    </row>
    <row r="40" spans="2:6" x14ac:dyDescent="0.5">
      <c r="C40" s="13" t="str">
        <f>CONCATENATE("Low ", C8)</f>
        <v>Low Climate Change Skepticism</v>
      </c>
      <c r="D40" s="4">
        <f>D27</f>
        <v>2.6187999999999998</v>
      </c>
      <c r="E40" s="4">
        <f>D28</f>
        <v>2.3765999999999998</v>
      </c>
    </row>
    <row r="41" spans="2:6" x14ac:dyDescent="0.5">
      <c r="C41" s="13" t="str">
        <f xml:space="preserve"> CONCATENATE("High ", C8)</f>
        <v>High Climate Change Skepticism</v>
      </c>
      <c r="D41" s="4">
        <f>D31</f>
        <v>2.9980000000000002</v>
      </c>
      <c r="E41" s="4">
        <f>D32</f>
        <v>3.4815999999999998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50C6-1ABC-4987-B7AF-87C5E4E96857}">
  <dimension ref="B1:F38"/>
  <sheetViews>
    <sheetView workbookViewId="0">
      <selection activeCell="B19" sqref="B19:B24"/>
    </sheetView>
  </sheetViews>
  <sheetFormatPr defaultRowHeight="15.75" x14ac:dyDescent="0.5"/>
  <cols>
    <col min="1" max="1" width="5.25" style="6" customWidth="1"/>
    <col min="2" max="2" width="16.5" style="6" customWidth="1"/>
    <col min="3" max="3" width="10.75" style="6" bestFit="1" customWidth="1"/>
    <col min="4" max="4" width="17.625" style="6" bestFit="1" customWidth="1"/>
    <col min="5" max="5" width="12.25" style="6" customWidth="1"/>
    <col min="6" max="6" width="11.5" style="6" customWidth="1"/>
    <col min="7" max="7" width="12" style="6" customWidth="1"/>
    <col min="8" max="9" width="13.25" style="6" customWidth="1"/>
    <col min="10" max="16384" width="9" style="6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7"/>
    </row>
    <row r="3" spans="2:6" x14ac:dyDescent="0.5">
      <c r="B3" s="8" t="s">
        <v>19</v>
      </c>
      <c r="C3" s="9"/>
      <c r="D3" s="9"/>
      <c r="E3" s="9"/>
      <c r="F3" s="10"/>
    </row>
    <row r="4" spans="2:6" ht="94.15" customHeight="1" thickBot="1" x14ac:dyDescent="0.55000000000000004">
      <c r="B4" s="34" t="s">
        <v>31</v>
      </c>
      <c r="C4" s="35"/>
      <c r="D4" s="35"/>
      <c r="E4" s="35"/>
      <c r="F4" s="36"/>
    </row>
    <row r="5" spans="2:6" x14ac:dyDescent="0.5">
      <c r="B5" s="11"/>
      <c r="C5" s="12"/>
    </row>
    <row r="6" spans="2:6" x14ac:dyDescent="0.5">
      <c r="B6" s="7" t="s">
        <v>24</v>
      </c>
      <c r="C6" s="13"/>
    </row>
    <row r="7" spans="2:6" x14ac:dyDescent="0.5">
      <c r="B7" s="13" t="s">
        <v>20</v>
      </c>
      <c r="C7" s="4" t="s">
        <v>34</v>
      </c>
      <c r="D7" s="4"/>
      <c r="E7" s="4"/>
    </row>
    <row r="8" spans="2:6" x14ac:dyDescent="0.5">
      <c r="B8" s="13" t="s">
        <v>64</v>
      </c>
      <c r="C8" s="22" t="s">
        <v>35</v>
      </c>
      <c r="D8" s="4"/>
      <c r="E8" s="4"/>
    </row>
    <row r="9" spans="2:6" x14ac:dyDescent="0.5">
      <c r="B9" s="13" t="s">
        <v>21</v>
      </c>
      <c r="C9" s="22" t="s">
        <v>36</v>
      </c>
      <c r="D9" s="4"/>
      <c r="E9" s="4"/>
    </row>
    <row r="10" spans="2:6" x14ac:dyDescent="0.5">
      <c r="B10" s="11"/>
      <c r="C10" s="12"/>
    </row>
    <row r="11" spans="2:6" x14ac:dyDescent="0.5">
      <c r="B11" s="7" t="s">
        <v>25</v>
      </c>
    </row>
    <row r="12" spans="2:6" x14ac:dyDescent="0.5">
      <c r="B12" s="4" t="s">
        <v>65</v>
      </c>
      <c r="C12" s="4"/>
    </row>
    <row r="13" spans="2:6" x14ac:dyDescent="0.5">
      <c r="B13" s="4" t="s">
        <v>66</v>
      </c>
      <c r="C13" s="4"/>
    </row>
    <row r="14" spans="2:6" x14ac:dyDescent="0.5">
      <c r="B14" s="4" t="s">
        <v>67</v>
      </c>
      <c r="C14" s="4"/>
    </row>
    <row r="15" spans="2:6" x14ac:dyDescent="0.5">
      <c r="B15" s="4" t="s">
        <v>68</v>
      </c>
      <c r="C15" s="4"/>
    </row>
    <row r="16" spans="2:6" x14ac:dyDescent="0.5">
      <c r="B16" s="4" t="s">
        <v>69</v>
      </c>
      <c r="C16" s="4"/>
    </row>
    <row r="17" spans="2:6" x14ac:dyDescent="0.5">
      <c r="B17" s="4" t="s">
        <v>70</v>
      </c>
      <c r="C17" s="4"/>
    </row>
    <row r="19" spans="2:6" x14ac:dyDescent="0.5">
      <c r="B19" s="6" t="str">
        <f>TRIM(SUBSTITUTE(B12,CHAR(202)," "))</f>
        <v>.0000 1.5920 2.6188</v>
      </c>
      <c r="C19" s="5" t="str">
        <f>RIGHT(B19, LEN(B19)-FIND(" ",B19))</f>
        <v>1.5920 2.6188</v>
      </c>
      <c r="D19" s="5" t="str">
        <f t="shared" ref="D19:D24" si="0">RIGHT(C19, LEN(C19)-FIND(" ",C19))</f>
        <v>2.6188</v>
      </c>
    </row>
    <row r="20" spans="2:6" x14ac:dyDescent="0.5">
      <c r="B20" s="6" t="str">
        <f t="shared" ref="B20:B24" si="1">TRIM(SUBSTITUTE(B13,CHAR(202)," "))</f>
        <v>1.0000 1.5920 2.3766</v>
      </c>
      <c r="C20" s="5" t="str">
        <f t="shared" ref="C20:C24" si="2">RIGHT(B20, LEN(B20)-FIND(" ",B20))</f>
        <v>1.5920 2.3766</v>
      </c>
      <c r="D20" s="5" t="str">
        <f t="shared" si="0"/>
        <v>2.3766</v>
      </c>
    </row>
    <row r="21" spans="2:6" x14ac:dyDescent="0.5">
      <c r="B21" s="6" t="str">
        <f t="shared" si="1"/>
        <v>.0000 2.8000 2.7458</v>
      </c>
      <c r="C21" s="5" t="str">
        <f t="shared" si="2"/>
        <v>2.8000 2.7458</v>
      </c>
      <c r="D21" s="5" t="str">
        <f t="shared" si="0"/>
        <v>2.7458</v>
      </c>
    </row>
    <row r="22" spans="2:6" x14ac:dyDescent="0.5">
      <c r="B22" s="6" t="str">
        <f t="shared" si="1"/>
        <v>1.0000 2.8000 2.7466</v>
      </c>
      <c r="C22" s="5" t="str">
        <f t="shared" si="2"/>
        <v>2.8000 2.7466</v>
      </c>
      <c r="D22" s="5" t="str">
        <f t="shared" si="0"/>
        <v>2.7466</v>
      </c>
    </row>
    <row r="23" spans="2:6" x14ac:dyDescent="0.5">
      <c r="B23" s="6" t="str">
        <f t="shared" si="1"/>
        <v>.0000 5.2000 2.9980</v>
      </c>
      <c r="C23" s="5" t="str">
        <f t="shared" si="2"/>
        <v>5.2000 2.9980</v>
      </c>
      <c r="D23" s="5" t="str">
        <f t="shared" si="0"/>
        <v>2.9980</v>
      </c>
    </row>
    <row r="24" spans="2:6" x14ac:dyDescent="0.5">
      <c r="B24" s="6" t="str">
        <f t="shared" si="1"/>
        <v>1.0000 5.2000 3.4816</v>
      </c>
      <c r="C24" s="5" t="str">
        <f t="shared" si="2"/>
        <v>5.2000 3.4816</v>
      </c>
      <c r="D24" s="5" t="str">
        <f t="shared" si="0"/>
        <v>3.4816</v>
      </c>
    </row>
    <row r="26" spans="2:6" x14ac:dyDescent="0.5">
      <c r="B26" s="7" t="s">
        <v>22</v>
      </c>
      <c r="C26" s="5"/>
      <c r="D26" s="5"/>
      <c r="E26" s="5"/>
    </row>
    <row r="27" spans="2:6" x14ac:dyDescent="0.5">
      <c r="B27" s="5">
        <f t="shared" ref="B27:C32" si="3">ROUND(LEFT(B19,FIND(" ",B19)-1),4)</f>
        <v>0</v>
      </c>
      <c r="C27" s="5">
        <f t="shared" si="3"/>
        <v>1.5920000000000001</v>
      </c>
      <c r="D27" s="5">
        <f t="shared" ref="D27:D32" si="4">ROUND(D19,4)</f>
        <v>2.6187999999999998</v>
      </c>
      <c r="E27" s="6" t="s">
        <v>11</v>
      </c>
      <c r="F27" s="7" t="s">
        <v>12</v>
      </c>
    </row>
    <row r="28" spans="2:6" x14ac:dyDescent="0.5">
      <c r="B28" s="5">
        <f t="shared" si="3"/>
        <v>1</v>
      </c>
      <c r="C28" s="5">
        <f t="shared" si="3"/>
        <v>1.5920000000000001</v>
      </c>
      <c r="D28" s="5">
        <f t="shared" si="4"/>
        <v>2.3765999999999998</v>
      </c>
      <c r="E28" s="14" t="s">
        <v>11</v>
      </c>
      <c r="F28" s="7" t="s">
        <v>13</v>
      </c>
    </row>
    <row r="29" spans="2:6" x14ac:dyDescent="0.5">
      <c r="B29" s="5">
        <f t="shared" si="3"/>
        <v>0</v>
      </c>
      <c r="C29" s="5">
        <f t="shared" si="3"/>
        <v>2.8</v>
      </c>
      <c r="D29" s="5">
        <f t="shared" si="4"/>
        <v>2.7458</v>
      </c>
    </row>
    <row r="30" spans="2:6" x14ac:dyDescent="0.5">
      <c r="B30" s="5">
        <f t="shared" si="3"/>
        <v>1</v>
      </c>
      <c r="C30" s="5">
        <f t="shared" si="3"/>
        <v>2.8</v>
      </c>
      <c r="D30" s="5">
        <f t="shared" si="4"/>
        <v>2.7465999999999999</v>
      </c>
    </row>
    <row r="31" spans="2:6" x14ac:dyDescent="0.5">
      <c r="B31" s="5">
        <f t="shared" si="3"/>
        <v>0</v>
      </c>
      <c r="C31" s="5">
        <f t="shared" si="3"/>
        <v>5.2</v>
      </c>
      <c r="D31" s="5">
        <f t="shared" si="4"/>
        <v>2.9980000000000002</v>
      </c>
      <c r="E31" s="6" t="s">
        <v>11</v>
      </c>
      <c r="F31" s="7" t="s">
        <v>14</v>
      </c>
    </row>
    <row r="32" spans="2:6" x14ac:dyDescent="0.5">
      <c r="B32" s="5">
        <f t="shared" si="3"/>
        <v>1</v>
      </c>
      <c r="C32" s="5">
        <f t="shared" si="3"/>
        <v>5.2</v>
      </c>
      <c r="D32" s="5">
        <f t="shared" si="4"/>
        <v>3.4815999999999998</v>
      </c>
      <c r="E32" s="6" t="s">
        <v>11</v>
      </c>
      <c r="F32" s="7" t="s">
        <v>15</v>
      </c>
    </row>
    <row r="35" spans="2:5" x14ac:dyDescent="0.5">
      <c r="B35" s="7" t="s">
        <v>23</v>
      </c>
    </row>
    <row r="36" spans="2:5" ht="47.25" x14ac:dyDescent="0.5">
      <c r="D36" s="33" t="str">
        <f>CONCATENATE("Without ", C7)</f>
        <v>Without Disaster Cause Framing</v>
      </c>
      <c r="E36" s="33" t="str">
        <f>CONCATENATE("With ", C7)</f>
        <v>With Disaster Cause Framing</v>
      </c>
    </row>
    <row r="37" spans="2:5" x14ac:dyDescent="0.5">
      <c r="C37" s="13" t="str">
        <f>CONCATENATE("Low ", C8)</f>
        <v>Low Climate Change Skepticism</v>
      </c>
      <c r="D37" s="4">
        <f>D27</f>
        <v>2.6187999999999998</v>
      </c>
      <c r="E37" s="4">
        <f>D28</f>
        <v>2.3765999999999998</v>
      </c>
    </row>
    <row r="38" spans="2:5" x14ac:dyDescent="0.5">
      <c r="C38" s="13" t="str">
        <f xml:space="preserve"> CONCATENATE("High ", C8)</f>
        <v>High Climate Change Skepticism</v>
      </c>
      <c r="D38" s="4">
        <f>D31</f>
        <v>2.9980000000000002</v>
      </c>
      <c r="E38" s="4">
        <f>D32</f>
        <v>3.4815999999999998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7"/>
  <sheetViews>
    <sheetView topLeftCell="A31" workbookViewId="0">
      <selection activeCell="F61" sqref="F61"/>
    </sheetView>
  </sheetViews>
  <sheetFormatPr defaultRowHeight="15.75" x14ac:dyDescent="0.5"/>
  <cols>
    <col min="1" max="1" width="2.6875" style="6" customWidth="1"/>
    <col min="2" max="2" width="11.875" style="6" customWidth="1"/>
    <col min="3" max="5" width="9" style="6"/>
    <col min="6" max="6" width="9.625" style="6" customWidth="1"/>
    <col min="7" max="7" width="11" style="6" customWidth="1"/>
    <col min="8" max="9" width="9" style="6"/>
    <col min="10" max="10" width="44.875" style="6" customWidth="1"/>
    <col min="11" max="16384" width="9" style="6"/>
  </cols>
  <sheetData>
    <row r="1" spans="2:9" ht="18" x14ac:dyDescent="0.55000000000000004">
      <c r="B1" s="2" t="str">
        <f>"Conditional effect of " &amp;C7 &amp;" on " &amp;C8 &amp;" at values of the moderator "&amp;C9</f>
        <v>Conditional effect of Disaster Cause Framing on Climate Change Skepticism at values of the moderator Strength of Justification for Withholding Aid</v>
      </c>
      <c r="H1" s="5"/>
    </row>
    <row r="2" spans="2:9" ht="16.149999999999999" thickBot="1" x14ac:dyDescent="0.55000000000000004">
      <c r="H2" s="5"/>
    </row>
    <row r="3" spans="2:9" x14ac:dyDescent="0.5">
      <c r="B3" s="8" t="s">
        <v>19</v>
      </c>
      <c r="C3" s="17"/>
      <c r="D3" s="17"/>
      <c r="E3" s="17"/>
      <c r="F3" s="17"/>
      <c r="G3" s="18"/>
      <c r="I3" s="7"/>
    </row>
    <row r="4" spans="2:9" ht="97.9" customHeight="1" thickBot="1" x14ac:dyDescent="0.55000000000000004">
      <c r="B4" s="34" t="s">
        <v>62</v>
      </c>
      <c r="C4" s="35"/>
      <c r="D4" s="35"/>
      <c r="E4" s="35"/>
      <c r="F4" s="35"/>
      <c r="G4" s="36"/>
      <c r="I4" s="7"/>
    </row>
    <row r="5" spans="2:9" x14ac:dyDescent="0.5">
      <c r="B5" s="15"/>
      <c r="C5" s="15"/>
      <c r="D5" s="15"/>
      <c r="E5" s="15"/>
      <c r="F5" s="15"/>
      <c r="I5" s="7"/>
    </row>
    <row r="6" spans="2:9" x14ac:dyDescent="0.5">
      <c r="B6" s="7" t="s">
        <v>24</v>
      </c>
      <c r="C6" s="15"/>
      <c r="D6" s="15"/>
      <c r="E6" s="15"/>
      <c r="F6" s="15"/>
      <c r="I6" s="7"/>
    </row>
    <row r="7" spans="2:9" x14ac:dyDescent="0.5">
      <c r="B7" s="13" t="s">
        <v>20</v>
      </c>
      <c r="C7" s="4" t="s">
        <v>34</v>
      </c>
      <c r="D7" s="29"/>
      <c r="E7" s="29"/>
      <c r="F7" s="15"/>
      <c r="I7" s="7"/>
    </row>
    <row r="8" spans="2:9" x14ac:dyDescent="0.5">
      <c r="B8" s="13" t="s">
        <v>33</v>
      </c>
      <c r="C8" s="22" t="s">
        <v>35</v>
      </c>
      <c r="D8" s="29"/>
      <c r="E8" s="29"/>
      <c r="F8" s="15"/>
      <c r="I8" s="7"/>
    </row>
    <row r="9" spans="2:9" x14ac:dyDescent="0.5">
      <c r="B9" s="13" t="s">
        <v>32</v>
      </c>
      <c r="C9" s="22" t="s">
        <v>36</v>
      </c>
      <c r="D9" s="29"/>
      <c r="E9" s="29"/>
      <c r="F9" s="15"/>
      <c r="I9" s="7"/>
    </row>
    <row r="10" spans="2:9" x14ac:dyDescent="0.5">
      <c r="B10" s="15"/>
      <c r="C10" s="15"/>
      <c r="D10" s="15"/>
      <c r="E10" s="15"/>
      <c r="F10" s="15"/>
      <c r="I10" s="7"/>
    </row>
    <row r="11" spans="2:9" x14ac:dyDescent="0.5">
      <c r="B11" s="7" t="s">
        <v>25</v>
      </c>
      <c r="C11" s="7"/>
      <c r="D11" s="7"/>
      <c r="E11" s="7"/>
      <c r="F11" s="7"/>
      <c r="G11" s="7"/>
      <c r="H11" s="5"/>
      <c r="I11" s="7"/>
    </row>
    <row r="12" spans="2:9" x14ac:dyDescent="0.5">
      <c r="B12" s="16" t="s">
        <v>38</v>
      </c>
      <c r="C12" s="3"/>
      <c r="D12" s="3"/>
      <c r="E12" s="3"/>
      <c r="F12" s="3"/>
      <c r="G12" s="4"/>
      <c r="H12" s="5"/>
      <c r="I12" s="7"/>
    </row>
    <row r="13" spans="2:9" x14ac:dyDescent="0.5">
      <c r="B13" s="16" t="s">
        <v>39</v>
      </c>
      <c r="C13" s="3"/>
      <c r="D13" s="3"/>
      <c r="E13" s="3"/>
      <c r="F13" s="3"/>
      <c r="G13" s="4"/>
      <c r="H13" s="5"/>
    </row>
    <row r="14" spans="2:9" x14ac:dyDescent="0.5">
      <c r="B14" s="16" t="s">
        <v>40</v>
      </c>
      <c r="C14" s="3"/>
      <c r="D14" s="3"/>
      <c r="E14" s="3"/>
      <c r="F14" s="3"/>
      <c r="G14" s="4"/>
      <c r="H14" s="5"/>
    </row>
    <row r="15" spans="2:9" x14ac:dyDescent="0.5">
      <c r="B15" s="16" t="s">
        <v>41</v>
      </c>
      <c r="C15" s="3"/>
      <c r="D15" s="3"/>
      <c r="E15" s="3"/>
      <c r="F15" s="3"/>
      <c r="G15" s="4"/>
      <c r="H15" s="5"/>
    </row>
    <row r="16" spans="2:9" x14ac:dyDescent="0.5">
      <c r="B16" s="16" t="s">
        <v>42</v>
      </c>
      <c r="C16" s="3"/>
      <c r="D16" s="3"/>
      <c r="E16" s="3"/>
      <c r="F16" s="3"/>
      <c r="G16" s="4"/>
      <c r="H16" s="5"/>
    </row>
    <row r="17" spans="2:8" x14ac:dyDescent="0.5">
      <c r="B17" s="16" t="s">
        <v>43</v>
      </c>
      <c r="C17" s="3"/>
      <c r="D17" s="3"/>
      <c r="E17" s="3"/>
      <c r="F17" s="3"/>
      <c r="G17" s="4"/>
      <c r="H17" s="5"/>
    </row>
    <row r="18" spans="2:8" x14ac:dyDescent="0.5">
      <c r="B18" s="16" t="s">
        <v>44</v>
      </c>
      <c r="C18" s="3"/>
      <c r="D18" s="3"/>
      <c r="E18" s="3"/>
      <c r="F18" s="3"/>
      <c r="G18" s="4"/>
      <c r="H18" s="5"/>
    </row>
    <row r="19" spans="2:8" x14ac:dyDescent="0.5">
      <c r="B19" s="16" t="s">
        <v>45</v>
      </c>
      <c r="C19" s="3"/>
      <c r="D19" s="3"/>
      <c r="E19" s="3"/>
      <c r="F19" s="3"/>
      <c r="G19" s="4"/>
      <c r="H19" s="5"/>
    </row>
    <row r="20" spans="2:8" x14ac:dyDescent="0.5">
      <c r="B20" s="16" t="s">
        <v>46</v>
      </c>
      <c r="C20" s="3"/>
      <c r="D20" s="3"/>
      <c r="E20" s="3"/>
      <c r="F20" s="3"/>
      <c r="G20" s="4"/>
      <c r="H20" s="5"/>
    </row>
    <row r="21" spans="2:8" x14ac:dyDescent="0.5">
      <c r="B21" s="16" t="s">
        <v>47</v>
      </c>
      <c r="C21" s="3"/>
      <c r="D21" s="3"/>
      <c r="E21" s="3"/>
      <c r="F21" s="3"/>
      <c r="G21" s="4"/>
    </row>
    <row r="22" spans="2:8" x14ac:dyDescent="0.5">
      <c r="B22" s="16" t="s">
        <v>48</v>
      </c>
      <c r="C22" s="3"/>
      <c r="D22" s="3"/>
      <c r="E22" s="3"/>
      <c r="F22" s="3"/>
      <c r="G22" s="4"/>
      <c r="H22" s="5"/>
    </row>
    <row r="23" spans="2:8" x14ac:dyDescent="0.5">
      <c r="B23" s="16" t="s">
        <v>49</v>
      </c>
      <c r="C23" s="3"/>
      <c r="D23" s="3"/>
      <c r="E23" s="3"/>
      <c r="F23" s="3"/>
      <c r="G23" s="4"/>
      <c r="H23" s="5"/>
    </row>
    <row r="24" spans="2:8" x14ac:dyDescent="0.5">
      <c r="B24" s="16" t="s">
        <v>50</v>
      </c>
      <c r="C24" s="3"/>
      <c r="D24" s="3"/>
      <c r="E24" s="3"/>
      <c r="F24" s="3"/>
      <c r="G24" s="4"/>
      <c r="H24" s="5"/>
    </row>
    <row r="25" spans="2:8" x14ac:dyDescent="0.5">
      <c r="B25" s="16" t="s">
        <v>51</v>
      </c>
      <c r="C25" s="3"/>
      <c r="D25" s="3"/>
      <c r="E25" s="3"/>
      <c r="F25" s="3"/>
      <c r="G25" s="4"/>
      <c r="H25" s="5"/>
    </row>
    <row r="26" spans="2:8" x14ac:dyDescent="0.5">
      <c r="B26" s="16" t="s">
        <v>52</v>
      </c>
      <c r="C26" s="3"/>
      <c r="D26" s="3"/>
      <c r="E26" s="3"/>
      <c r="F26" s="3"/>
      <c r="G26" s="4"/>
      <c r="H26" s="5"/>
    </row>
    <row r="27" spans="2:8" x14ac:dyDescent="0.5">
      <c r="B27" s="16" t="s">
        <v>53</v>
      </c>
      <c r="C27" s="3"/>
      <c r="D27" s="3"/>
      <c r="E27" s="3"/>
      <c r="F27" s="3"/>
      <c r="G27" s="4"/>
      <c r="H27" s="5"/>
    </row>
    <row r="28" spans="2:8" x14ac:dyDescent="0.5">
      <c r="B28" s="16" t="s">
        <v>54</v>
      </c>
      <c r="C28" s="3"/>
      <c r="D28" s="3"/>
      <c r="E28" s="3"/>
      <c r="F28" s="3"/>
      <c r="G28" s="4"/>
      <c r="H28" s="5"/>
    </row>
    <row r="29" spans="2:8" x14ac:dyDescent="0.5">
      <c r="B29" s="16" t="s">
        <v>55</v>
      </c>
      <c r="C29" s="3"/>
      <c r="D29" s="3"/>
      <c r="E29" s="3"/>
      <c r="F29" s="3"/>
      <c r="G29" s="4"/>
      <c r="H29" s="5"/>
    </row>
    <row r="30" spans="2:8" x14ac:dyDescent="0.5">
      <c r="B30" s="16" t="s">
        <v>56</v>
      </c>
      <c r="C30" s="3"/>
      <c r="D30" s="3"/>
      <c r="E30" s="3"/>
      <c r="F30" s="3"/>
      <c r="G30" s="4"/>
      <c r="H30" s="5"/>
    </row>
    <row r="31" spans="2:8" x14ac:dyDescent="0.5">
      <c r="B31" s="16" t="s">
        <v>57</v>
      </c>
      <c r="C31" s="3"/>
      <c r="D31" s="3"/>
      <c r="E31" s="3"/>
      <c r="F31" s="3"/>
      <c r="G31" s="4"/>
      <c r="H31" s="5"/>
    </row>
    <row r="32" spans="2:8" x14ac:dyDescent="0.5">
      <c r="B32" s="16" t="s">
        <v>58</v>
      </c>
      <c r="C32" s="3"/>
      <c r="D32" s="3"/>
      <c r="E32" s="3"/>
      <c r="F32" s="3"/>
      <c r="G32" s="4"/>
      <c r="H32" s="5"/>
    </row>
    <row r="33" spans="2:8" x14ac:dyDescent="0.5">
      <c r="B33" s="16" t="s">
        <v>59</v>
      </c>
      <c r="C33" s="3"/>
      <c r="D33" s="3"/>
      <c r="E33" s="3"/>
      <c r="F33" s="3"/>
      <c r="G33" s="4"/>
      <c r="H33" s="5"/>
    </row>
    <row r="34" spans="2:8" x14ac:dyDescent="0.5">
      <c r="B34" s="16" t="s">
        <v>60</v>
      </c>
      <c r="C34" s="3"/>
      <c r="D34" s="3"/>
      <c r="E34" s="3"/>
      <c r="F34" s="3"/>
      <c r="G34" s="4"/>
      <c r="H34" s="5"/>
    </row>
    <row r="35" spans="2:8" x14ac:dyDescent="0.5">
      <c r="B35" s="4" t="s">
        <v>61</v>
      </c>
      <c r="C35" s="3"/>
      <c r="D35" s="3"/>
      <c r="E35" s="3"/>
      <c r="F35" s="3"/>
      <c r="G35" s="4"/>
      <c r="H35" s="5"/>
    </row>
    <row r="36" spans="2:8" x14ac:dyDescent="0.5">
      <c r="B36" s="5"/>
      <c r="C36" s="5"/>
      <c r="D36" s="5"/>
      <c r="E36" s="5"/>
      <c r="F36" s="5"/>
      <c r="G36" s="5"/>
      <c r="H36" s="5"/>
    </row>
    <row r="37" spans="2:8" x14ac:dyDescent="0.5">
      <c r="B37" s="20" t="s">
        <v>16</v>
      </c>
      <c r="C37" s="19"/>
      <c r="D37" s="19"/>
      <c r="E37" s="19"/>
      <c r="F37" s="19"/>
      <c r="G37" s="19"/>
      <c r="H37" s="19"/>
    </row>
    <row r="38" spans="2:8" x14ac:dyDescent="0.5">
      <c r="B38" s="21" t="str">
        <f>SUBSTITUTE(B12,CHAR(202)," ")</f>
        <v xml:space="preserve">skeptic     Effect         se          t          p       LLCI       ULCI </v>
      </c>
      <c r="C38" s="5"/>
      <c r="D38" s="5"/>
      <c r="E38" s="5"/>
      <c r="F38" s="5"/>
      <c r="G38" s="19"/>
      <c r="H38" s="19"/>
    </row>
    <row r="39" spans="2:8" x14ac:dyDescent="0.5">
      <c r="B39" s="5" t="str">
        <f>TRIM(SUBSTITUTE(B13,CHAR(202)," "))</f>
        <v>1.0000 -.3613 .1729 -2.0900 .0378 -.7021 -.0205</v>
      </c>
      <c r="C39" s="5"/>
      <c r="D39" s="5"/>
      <c r="E39" s="5"/>
      <c r="F39" s="5"/>
      <c r="G39" s="19"/>
      <c r="H39" s="19"/>
    </row>
    <row r="40" spans="2:8" x14ac:dyDescent="0.5">
      <c r="B40" s="5" t="str">
        <f t="shared" ref="B40:B61" si="0">TRIM(SUBSTITUTE(B14,CHAR(202)," "))</f>
        <v>1.1713 -.3268 .1658 -1.9715 .0500 -.6536 .0000</v>
      </c>
      <c r="C40" s="5"/>
      <c r="D40" s="5"/>
      <c r="E40" s="5"/>
      <c r="F40" s="5"/>
      <c r="G40" s="19"/>
      <c r="H40" s="19"/>
    </row>
    <row r="41" spans="2:8" x14ac:dyDescent="0.5">
      <c r="B41" s="5" t="str">
        <f t="shared" si="0"/>
        <v>1.4000 -.2808 .1567 -1.7921 .0746 -.5897 .0281</v>
      </c>
      <c r="C41" s="5"/>
      <c r="D41" s="5"/>
      <c r="E41" s="5"/>
      <c r="F41" s="5"/>
      <c r="G41" s="19"/>
      <c r="H41" s="19"/>
    </row>
    <row r="42" spans="2:8" x14ac:dyDescent="0.5">
      <c r="B42" s="5" t="str">
        <f t="shared" si="0"/>
        <v>1.8000 -.2003 .1421 -1.4097 .1601 -.4805 .0798</v>
      </c>
      <c r="C42" s="5"/>
      <c r="D42" s="5"/>
      <c r="E42" s="5"/>
      <c r="F42" s="5"/>
      <c r="G42" s="19"/>
      <c r="H42" s="19"/>
    </row>
    <row r="43" spans="2:8" x14ac:dyDescent="0.5">
      <c r="B43" s="5" t="str">
        <f t="shared" si="0"/>
        <v>2.2000 -.1199 .1297 -.9242 .3565 -.3756 .1358</v>
      </c>
      <c r="C43" s="5"/>
      <c r="D43" s="5"/>
      <c r="E43" s="5"/>
      <c r="F43" s="5"/>
      <c r="G43" s="19"/>
      <c r="H43" s="19"/>
    </row>
    <row r="44" spans="2:8" x14ac:dyDescent="0.5">
      <c r="B44" s="5" t="str">
        <f t="shared" si="0"/>
        <v>2.6000 -.0394 .1201 -.3280 .7432 -.2762 .1974</v>
      </c>
      <c r="C44" s="5"/>
      <c r="D44" s="5"/>
      <c r="E44" s="5"/>
      <c r="F44" s="5"/>
      <c r="G44" s="19"/>
      <c r="H44" s="19"/>
    </row>
    <row r="45" spans="2:8" x14ac:dyDescent="0.5">
      <c r="B45" s="5" t="str">
        <f t="shared" si="0"/>
        <v>3.0000 .0411 .1140 .3603 .7190 -.1837 .2659</v>
      </c>
      <c r="C45" s="5"/>
      <c r="D45" s="5"/>
      <c r="E45" s="5"/>
      <c r="F45" s="5"/>
      <c r="G45" s="19"/>
      <c r="H45" s="19"/>
    </row>
    <row r="46" spans="2:8" x14ac:dyDescent="0.5">
      <c r="B46" s="5" t="str">
        <f t="shared" si="0"/>
        <v>3.4000 .1216 .1121 1.0847 .2793 -.0994 .3425</v>
      </c>
      <c r="C46" s="5"/>
      <c r="D46" s="5"/>
      <c r="E46" s="5"/>
      <c r="F46" s="5"/>
      <c r="G46" s="19"/>
      <c r="H46" s="19"/>
    </row>
    <row r="47" spans="2:8" x14ac:dyDescent="0.5">
      <c r="B47" s="5" t="str">
        <f t="shared" si="0"/>
        <v>3.8000 .2020 .1144 1.7657 .0789 -.0235 .4276</v>
      </c>
      <c r="C47" s="5"/>
      <c r="D47" s="5"/>
      <c r="E47" s="5"/>
      <c r="F47" s="5"/>
      <c r="G47" s="19"/>
      <c r="H47" s="19"/>
    </row>
    <row r="48" spans="2:8" x14ac:dyDescent="0.5">
      <c r="B48" s="5" t="str">
        <f t="shared" si="0"/>
        <v>3.9339 .2290 .1161 1.9715 .0500 .0000 .4579</v>
      </c>
      <c r="C48" s="5"/>
      <c r="D48" s="5"/>
      <c r="E48" s="5"/>
      <c r="F48" s="5"/>
      <c r="G48" s="19"/>
      <c r="H48" s="19"/>
    </row>
    <row r="49" spans="2:8" x14ac:dyDescent="0.5">
      <c r="B49" s="5" t="str">
        <f t="shared" si="0"/>
        <v>4.2000 .2825 .1208 2.3378 .0204 .0443 .5207</v>
      </c>
      <c r="C49" s="5"/>
      <c r="D49" s="5"/>
      <c r="E49" s="5"/>
      <c r="F49" s="5"/>
      <c r="G49" s="19"/>
      <c r="H49" s="19"/>
    </row>
    <row r="50" spans="2:8" x14ac:dyDescent="0.5">
      <c r="B50" s="5" t="str">
        <f t="shared" si="0"/>
        <v>4.6000 .3630 .1307 2.7765 .0060 .1052 .6207</v>
      </c>
      <c r="C50" s="5"/>
      <c r="D50" s="5"/>
      <c r="E50" s="5"/>
      <c r="F50" s="5"/>
      <c r="G50" s="19"/>
      <c r="H50" s="19"/>
    </row>
    <row r="51" spans="2:8" x14ac:dyDescent="0.5">
      <c r="B51" s="5" t="str">
        <f t="shared" si="0"/>
        <v>5.0000 .4434 .1434 3.0929 .0023 .1608 .7261</v>
      </c>
      <c r="C51" s="5"/>
      <c r="D51" s="5"/>
      <c r="E51" s="5"/>
      <c r="F51" s="5"/>
      <c r="G51" s="19"/>
      <c r="H51" s="19"/>
    </row>
    <row r="52" spans="2:8" x14ac:dyDescent="0.5">
      <c r="B52" s="5" t="str">
        <f t="shared" si="0"/>
        <v>5.4000 .5239 .1581 3.3136 .0011 .2122 .8356</v>
      </c>
      <c r="C52" s="5"/>
      <c r="D52" s="5"/>
      <c r="E52" s="5"/>
      <c r="F52" s="5"/>
      <c r="G52" s="19"/>
      <c r="H52" s="19"/>
    </row>
    <row r="53" spans="2:8" x14ac:dyDescent="0.5">
      <c r="B53" s="5" t="str">
        <f t="shared" si="0"/>
        <v>5.8000 .6044 .1744 3.4653 .0006 .2605 .9483</v>
      </c>
      <c r="C53" s="5"/>
      <c r="D53" s="5"/>
      <c r="E53" s="5"/>
      <c r="F53" s="5"/>
      <c r="G53" s="19"/>
      <c r="H53" s="19"/>
    </row>
    <row r="54" spans="2:8" x14ac:dyDescent="0.5">
      <c r="B54" s="5" t="str">
        <f t="shared" si="0"/>
        <v>6.2000 .6849 .1919 3.5692 .0004 .3066 1.0632</v>
      </c>
      <c r="C54" s="5"/>
      <c r="D54" s="5"/>
      <c r="E54" s="5"/>
      <c r="F54" s="5"/>
      <c r="G54" s="19"/>
      <c r="H54" s="19"/>
    </row>
    <row r="55" spans="2:8" x14ac:dyDescent="0.5">
      <c r="B55" s="5" t="str">
        <f t="shared" si="0"/>
        <v>6.6000 .7653 .2102 3.6406 .0003 .3509 1.1798</v>
      </c>
      <c r="C55" s="5"/>
      <c r="D55" s="5"/>
      <c r="E55" s="5"/>
      <c r="F55" s="5"/>
      <c r="G55" s="19"/>
      <c r="H55" s="19"/>
    </row>
    <row r="56" spans="2:8" x14ac:dyDescent="0.5">
      <c r="B56" s="5" t="str">
        <f t="shared" si="0"/>
        <v>7.0000 .8458 .2292 3.6897 .0003 .3939 1.2977</v>
      </c>
      <c r="C56" s="5"/>
      <c r="D56" s="5"/>
      <c r="E56" s="5"/>
      <c r="F56" s="5"/>
      <c r="G56" s="19"/>
      <c r="H56" s="19"/>
    </row>
    <row r="57" spans="2:8" x14ac:dyDescent="0.5">
      <c r="B57" s="5" t="str">
        <f t="shared" si="0"/>
        <v>7.4000 .9263 .2488 3.7237 .0003 .4359 1.4167</v>
      </c>
      <c r="C57" s="5"/>
      <c r="D57" s="5"/>
      <c r="E57" s="5"/>
      <c r="F57" s="5"/>
      <c r="G57" s="19"/>
      <c r="H57" s="19"/>
    </row>
    <row r="58" spans="2:8" x14ac:dyDescent="0.5">
      <c r="B58" s="5" t="str">
        <f t="shared" si="0"/>
        <v>7.8000 1.0068 .2687 3.7471 .0002 .4771 1.5365</v>
      </c>
      <c r="C58" s="5"/>
      <c r="D58" s="5"/>
      <c r="E58" s="5"/>
      <c r="F58" s="5"/>
      <c r="G58" s="19"/>
      <c r="H58" s="19"/>
    </row>
    <row r="59" spans="2:8" x14ac:dyDescent="0.5">
      <c r="B59" s="5" t="str">
        <f t="shared" si="0"/>
        <v>8.2000 1.0872 .2889 3.7631 .0002 .5176 1.6568</v>
      </c>
      <c r="C59" s="5"/>
      <c r="D59" s="5"/>
      <c r="E59" s="5"/>
      <c r="F59" s="5"/>
      <c r="G59" s="19"/>
      <c r="H59" s="19"/>
    </row>
    <row r="60" spans="2:8" x14ac:dyDescent="0.5">
      <c r="B60" s="5" t="str">
        <f t="shared" si="0"/>
        <v>8.6000 1.1677 .3094 3.7739 .0002 .5577 1.7777</v>
      </c>
      <c r="C60" s="5"/>
      <c r="D60" s="5"/>
      <c r="E60" s="5"/>
      <c r="F60" s="5"/>
      <c r="G60" s="19"/>
      <c r="H60" s="19"/>
    </row>
    <row r="61" spans="2:8" x14ac:dyDescent="0.5">
      <c r="B61" s="5" t="str">
        <f t="shared" si="0"/>
        <v>9.0000 1.2482 .3301 3.7810 .0002 .5974 1.8990</v>
      </c>
      <c r="C61" s="5"/>
      <c r="D61" s="5"/>
      <c r="E61" s="5"/>
      <c r="F61" s="5"/>
      <c r="G61" s="19"/>
      <c r="H61" s="19"/>
    </row>
    <row r="62" spans="2:8" x14ac:dyDescent="0.5">
      <c r="B62" s="5"/>
      <c r="C62" s="5"/>
      <c r="D62" s="5"/>
      <c r="E62" s="5"/>
      <c r="F62" s="5"/>
      <c r="G62" s="19"/>
      <c r="H62" s="19"/>
    </row>
    <row r="63" spans="2:8" x14ac:dyDescent="0.5">
      <c r="B63" s="21" t="s">
        <v>17</v>
      </c>
      <c r="C63" s="5"/>
      <c r="D63" s="5"/>
      <c r="E63" s="5"/>
      <c r="F63" s="5"/>
      <c r="G63" s="19"/>
      <c r="H63" s="19"/>
    </row>
    <row r="64" spans="2:8" x14ac:dyDescent="0.5">
      <c r="B64" s="21" t="str">
        <f t="shared" ref="B64:B87" si="1">TRIM(B38)</f>
        <v>skeptic Effect se t p LLCI ULCI</v>
      </c>
      <c r="C64" s="5"/>
      <c r="D64" s="5"/>
      <c r="E64" s="5"/>
      <c r="F64" s="5"/>
      <c r="G64" s="19"/>
      <c r="H64" s="19"/>
    </row>
    <row r="65" spans="2:8" x14ac:dyDescent="0.5">
      <c r="B65" s="5" t="str">
        <f t="shared" si="1"/>
        <v>1.0000 -.3613 .1729 -2.0900 .0378 -.7021 -.0205</v>
      </c>
      <c r="C65" s="5" t="str">
        <f>RIGHT(B65, LEN(B65)-FIND(" ",B65))</f>
        <v>-.3613 .1729 -2.0900 .0378 -.7021 -.0205</v>
      </c>
      <c r="D65" s="5" t="str">
        <f t="shared" ref="D65:H80" si="2">RIGHT(C65, LEN(C65)-FIND(" ",C65))</f>
        <v>.1729 -2.0900 .0378 -.7021 -.0205</v>
      </c>
      <c r="E65" s="5" t="str">
        <f t="shared" si="2"/>
        <v>-2.0900 .0378 -.7021 -.0205</v>
      </c>
      <c r="F65" s="5" t="str">
        <f>RIGHT(E65, LEN(E65)-FIND(" ",E65))</f>
        <v>.0378 -.7021 -.0205</v>
      </c>
      <c r="G65" s="5" t="str">
        <f>RIGHT(F65, LEN(F65)-FIND(" ",F65))</f>
        <v>-.7021 -.0205</v>
      </c>
      <c r="H65" s="5" t="str">
        <f>RIGHT(G65, LEN(G65)-FIND(" ",G65))</f>
        <v>-.0205</v>
      </c>
    </row>
    <row r="66" spans="2:8" x14ac:dyDescent="0.5">
      <c r="B66" s="5" t="str">
        <f t="shared" si="1"/>
        <v>1.1713 -.3268 .1658 -1.9715 .0500 -.6536 .0000</v>
      </c>
      <c r="C66" s="5" t="str">
        <f t="shared" ref="C66:H81" si="3">RIGHT(B66, LEN(B66)-FIND(" ",B66))</f>
        <v>-.3268 .1658 -1.9715 .0500 -.6536 .0000</v>
      </c>
      <c r="D66" s="5" t="str">
        <f t="shared" si="2"/>
        <v>.1658 -1.9715 .0500 -.6536 .0000</v>
      </c>
      <c r="E66" s="5" t="str">
        <f t="shared" si="2"/>
        <v>-1.9715 .0500 -.6536 .0000</v>
      </c>
      <c r="F66" s="5" t="str">
        <f t="shared" si="2"/>
        <v>.0500 -.6536 .0000</v>
      </c>
      <c r="G66" s="5" t="str">
        <f t="shared" si="2"/>
        <v>-.6536 .0000</v>
      </c>
      <c r="H66" s="5" t="str">
        <f t="shared" si="2"/>
        <v>.0000</v>
      </c>
    </row>
    <row r="67" spans="2:8" x14ac:dyDescent="0.5">
      <c r="B67" s="5" t="str">
        <f t="shared" si="1"/>
        <v>1.4000 -.2808 .1567 -1.7921 .0746 -.5897 .0281</v>
      </c>
      <c r="C67" s="5" t="str">
        <f t="shared" si="3"/>
        <v>-.2808 .1567 -1.7921 .0746 -.5897 .0281</v>
      </c>
      <c r="D67" s="5" t="str">
        <f t="shared" si="2"/>
        <v>.1567 -1.7921 .0746 -.5897 .0281</v>
      </c>
      <c r="E67" s="5" t="str">
        <f t="shared" si="2"/>
        <v>-1.7921 .0746 -.5897 .0281</v>
      </c>
      <c r="F67" s="5" t="str">
        <f t="shared" si="2"/>
        <v>.0746 -.5897 .0281</v>
      </c>
      <c r="G67" s="5" t="str">
        <f t="shared" si="2"/>
        <v>-.5897 .0281</v>
      </c>
      <c r="H67" s="5" t="str">
        <f t="shared" si="2"/>
        <v>.0281</v>
      </c>
    </row>
    <row r="68" spans="2:8" x14ac:dyDescent="0.5">
      <c r="B68" s="5" t="str">
        <f t="shared" si="1"/>
        <v>1.8000 -.2003 .1421 -1.4097 .1601 -.4805 .0798</v>
      </c>
      <c r="C68" s="5" t="str">
        <f t="shared" si="3"/>
        <v>-.2003 .1421 -1.4097 .1601 -.4805 .0798</v>
      </c>
      <c r="D68" s="5" t="str">
        <f t="shared" si="2"/>
        <v>.1421 -1.4097 .1601 -.4805 .0798</v>
      </c>
      <c r="E68" s="5" t="str">
        <f t="shared" si="2"/>
        <v>-1.4097 .1601 -.4805 .0798</v>
      </c>
      <c r="F68" s="5" t="str">
        <f t="shared" si="2"/>
        <v>.1601 -.4805 .0798</v>
      </c>
      <c r="G68" s="5" t="str">
        <f t="shared" si="2"/>
        <v>-.4805 .0798</v>
      </c>
      <c r="H68" s="5" t="str">
        <f t="shared" si="2"/>
        <v>.0798</v>
      </c>
    </row>
    <row r="69" spans="2:8" x14ac:dyDescent="0.5">
      <c r="B69" s="5" t="str">
        <f t="shared" si="1"/>
        <v>2.2000 -.1199 .1297 -.9242 .3565 -.3756 .1358</v>
      </c>
      <c r="C69" s="5" t="str">
        <f t="shared" si="3"/>
        <v>-.1199 .1297 -.9242 .3565 -.3756 .1358</v>
      </c>
      <c r="D69" s="5" t="str">
        <f t="shared" si="2"/>
        <v>.1297 -.9242 .3565 -.3756 .1358</v>
      </c>
      <c r="E69" s="5" t="str">
        <f t="shared" si="2"/>
        <v>-.9242 .3565 -.3756 .1358</v>
      </c>
      <c r="F69" s="5" t="str">
        <f t="shared" si="2"/>
        <v>.3565 -.3756 .1358</v>
      </c>
      <c r="G69" s="5" t="str">
        <f t="shared" si="2"/>
        <v>-.3756 .1358</v>
      </c>
      <c r="H69" s="5" t="str">
        <f t="shared" si="2"/>
        <v>.1358</v>
      </c>
    </row>
    <row r="70" spans="2:8" x14ac:dyDescent="0.5">
      <c r="B70" s="5" t="str">
        <f t="shared" si="1"/>
        <v>2.6000 -.0394 .1201 -.3280 .7432 -.2762 .1974</v>
      </c>
      <c r="C70" s="5" t="str">
        <f t="shared" si="3"/>
        <v>-.0394 .1201 -.3280 .7432 -.2762 .1974</v>
      </c>
      <c r="D70" s="5" t="str">
        <f t="shared" si="2"/>
        <v>.1201 -.3280 .7432 -.2762 .1974</v>
      </c>
      <c r="E70" s="5" t="str">
        <f t="shared" si="2"/>
        <v>-.3280 .7432 -.2762 .1974</v>
      </c>
      <c r="F70" s="5" t="str">
        <f t="shared" si="2"/>
        <v>.7432 -.2762 .1974</v>
      </c>
      <c r="G70" s="5" t="str">
        <f t="shared" si="2"/>
        <v>-.2762 .1974</v>
      </c>
      <c r="H70" s="5" t="str">
        <f t="shared" si="2"/>
        <v>.1974</v>
      </c>
    </row>
    <row r="71" spans="2:8" x14ac:dyDescent="0.5">
      <c r="B71" s="5" t="str">
        <f t="shared" si="1"/>
        <v>3.0000 .0411 .1140 .3603 .7190 -.1837 .2659</v>
      </c>
      <c r="C71" s="5" t="str">
        <f t="shared" si="3"/>
        <v>.0411 .1140 .3603 .7190 -.1837 .2659</v>
      </c>
      <c r="D71" s="5" t="str">
        <f t="shared" si="2"/>
        <v>.1140 .3603 .7190 -.1837 .2659</v>
      </c>
      <c r="E71" s="5" t="str">
        <f t="shared" si="2"/>
        <v>.3603 .7190 -.1837 .2659</v>
      </c>
      <c r="F71" s="5" t="str">
        <f t="shared" si="2"/>
        <v>.7190 -.1837 .2659</v>
      </c>
      <c r="G71" s="5" t="str">
        <f t="shared" si="2"/>
        <v>-.1837 .2659</v>
      </c>
      <c r="H71" s="5" t="str">
        <f t="shared" si="2"/>
        <v>.2659</v>
      </c>
    </row>
    <row r="72" spans="2:8" x14ac:dyDescent="0.5">
      <c r="B72" s="5" t="str">
        <f t="shared" si="1"/>
        <v>3.4000 .1216 .1121 1.0847 .2793 -.0994 .3425</v>
      </c>
      <c r="C72" s="5" t="str">
        <f t="shared" si="3"/>
        <v>.1216 .1121 1.0847 .2793 -.0994 .3425</v>
      </c>
      <c r="D72" s="5" t="str">
        <f t="shared" si="2"/>
        <v>.1121 1.0847 .2793 -.0994 .3425</v>
      </c>
      <c r="E72" s="5" t="str">
        <f t="shared" si="2"/>
        <v>1.0847 .2793 -.0994 .3425</v>
      </c>
      <c r="F72" s="5" t="str">
        <f t="shared" si="2"/>
        <v>.2793 -.0994 .3425</v>
      </c>
      <c r="G72" s="5" t="str">
        <f t="shared" si="2"/>
        <v>-.0994 .3425</v>
      </c>
      <c r="H72" s="5" t="str">
        <f t="shared" si="2"/>
        <v>.3425</v>
      </c>
    </row>
    <row r="73" spans="2:8" x14ac:dyDescent="0.5">
      <c r="B73" s="5" t="str">
        <f t="shared" si="1"/>
        <v>3.8000 .2020 .1144 1.7657 .0789 -.0235 .4276</v>
      </c>
      <c r="C73" s="5" t="str">
        <f t="shared" si="3"/>
        <v>.2020 .1144 1.7657 .0789 -.0235 .4276</v>
      </c>
      <c r="D73" s="5" t="str">
        <f t="shared" si="2"/>
        <v>.1144 1.7657 .0789 -.0235 .4276</v>
      </c>
      <c r="E73" s="5" t="str">
        <f t="shared" si="2"/>
        <v>1.7657 .0789 -.0235 .4276</v>
      </c>
      <c r="F73" s="5" t="str">
        <f t="shared" si="2"/>
        <v>.0789 -.0235 .4276</v>
      </c>
      <c r="G73" s="5" t="str">
        <f t="shared" si="2"/>
        <v>-.0235 .4276</v>
      </c>
      <c r="H73" s="5" t="str">
        <f t="shared" si="2"/>
        <v>.4276</v>
      </c>
    </row>
    <row r="74" spans="2:8" x14ac:dyDescent="0.5">
      <c r="B74" s="5" t="str">
        <f t="shared" si="1"/>
        <v>3.9339 .2290 .1161 1.9715 .0500 .0000 .4579</v>
      </c>
      <c r="C74" s="5" t="str">
        <f t="shared" si="3"/>
        <v>.2290 .1161 1.9715 .0500 .0000 .4579</v>
      </c>
      <c r="D74" s="5" t="str">
        <f t="shared" si="2"/>
        <v>.1161 1.9715 .0500 .0000 .4579</v>
      </c>
      <c r="E74" s="5" t="str">
        <f t="shared" si="2"/>
        <v>1.9715 .0500 .0000 .4579</v>
      </c>
      <c r="F74" s="5" t="str">
        <f t="shared" si="2"/>
        <v>.0500 .0000 .4579</v>
      </c>
      <c r="G74" s="5" t="str">
        <f t="shared" si="2"/>
        <v>.0000 .4579</v>
      </c>
      <c r="H74" s="5" t="str">
        <f t="shared" si="2"/>
        <v>.4579</v>
      </c>
    </row>
    <row r="75" spans="2:8" x14ac:dyDescent="0.5">
      <c r="B75" s="5" t="str">
        <f t="shared" si="1"/>
        <v>4.2000 .2825 .1208 2.3378 .0204 .0443 .5207</v>
      </c>
      <c r="C75" s="5" t="str">
        <f t="shared" si="3"/>
        <v>.2825 .1208 2.3378 .0204 .0443 .5207</v>
      </c>
      <c r="D75" s="5" t="str">
        <f t="shared" si="2"/>
        <v>.1208 2.3378 .0204 .0443 .5207</v>
      </c>
      <c r="E75" s="5" t="str">
        <f t="shared" si="2"/>
        <v>2.3378 .0204 .0443 .5207</v>
      </c>
      <c r="F75" s="5" t="str">
        <f t="shared" si="2"/>
        <v>.0204 .0443 .5207</v>
      </c>
      <c r="G75" s="5" t="str">
        <f t="shared" si="2"/>
        <v>.0443 .5207</v>
      </c>
      <c r="H75" s="5" t="str">
        <f t="shared" si="2"/>
        <v>.5207</v>
      </c>
    </row>
    <row r="76" spans="2:8" x14ac:dyDescent="0.5">
      <c r="B76" s="5" t="str">
        <f t="shared" si="1"/>
        <v>4.6000 .3630 .1307 2.7765 .0060 .1052 .6207</v>
      </c>
      <c r="C76" s="5" t="str">
        <f t="shared" si="3"/>
        <v>.3630 .1307 2.7765 .0060 .1052 .6207</v>
      </c>
      <c r="D76" s="5" t="str">
        <f t="shared" si="2"/>
        <v>.1307 2.7765 .0060 .1052 .6207</v>
      </c>
      <c r="E76" s="5" t="str">
        <f t="shared" si="2"/>
        <v>2.7765 .0060 .1052 .6207</v>
      </c>
      <c r="F76" s="5" t="str">
        <f t="shared" si="2"/>
        <v>.0060 .1052 .6207</v>
      </c>
      <c r="G76" s="5" t="str">
        <f t="shared" si="2"/>
        <v>.1052 .6207</v>
      </c>
      <c r="H76" s="5" t="str">
        <f t="shared" si="2"/>
        <v>.6207</v>
      </c>
    </row>
    <row r="77" spans="2:8" x14ac:dyDescent="0.5">
      <c r="B77" s="5" t="str">
        <f t="shared" si="1"/>
        <v>5.0000 .4434 .1434 3.0929 .0023 .1608 .7261</v>
      </c>
      <c r="C77" s="5" t="str">
        <f t="shared" si="3"/>
        <v>.4434 .1434 3.0929 .0023 .1608 .7261</v>
      </c>
      <c r="D77" s="5" t="str">
        <f t="shared" si="2"/>
        <v>.1434 3.0929 .0023 .1608 .7261</v>
      </c>
      <c r="E77" s="5" t="str">
        <f t="shared" si="2"/>
        <v>3.0929 .0023 .1608 .7261</v>
      </c>
      <c r="F77" s="5" t="str">
        <f t="shared" si="2"/>
        <v>.0023 .1608 .7261</v>
      </c>
      <c r="G77" s="5" t="str">
        <f t="shared" si="2"/>
        <v>.1608 .7261</v>
      </c>
      <c r="H77" s="5" t="str">
        <f t="shared" si="2"/>
        <v>.7261</v>
      </c>
    </row>
    <row r="78" spans="2:8" x14ac:dyDescent="0.5">
      <c r="B78" s="5" t="str">
        <f t="shared" si="1"/>
        <v>5.4000 .5239 .1581 3.3136 .0011 .2122 .8356</v>
      </c>
      <c r="C78" s="5" t="str">
        <f t="shared" si="3"/>
        <v>.5239 .1581 3.3136 .0011 .2122 .8356</v>
      </c>
      <c r="D78" s="5" t="str">
        <f t="shared" si="2"/>
        <v>.1581 3.3136 .0011 .2122 .8356</v>
      </c>
      <c r="E78" s="5" t="str">
        <f t="shared" si="2"/>
        <v>3.3136 .0011 .2122 .8356</v>
      </c>
      <c r="F78" s="5" t="str">
        <f t="shared" si="2"/>
        <v>.0011 .2122 .8356</v>
      </c>
      <c r="G78" s="5" t="str">
        <f t="shared" si="2"/>
        <v>.2122 .8356</v>
      </c>
      <c r="H78" s="5" t="str">
        <f t="shared" si="2"/>
        <v>.8356</v>
      </c>
    </row>
    <row r="79" spans="2:8" x14ac:dyDescent="0.5">
      <c r="B79" s="5" t="str">
        <f t="shared" si="1"/>
        <v>5.8000 .6044 .1744 3.4653 .0006 .2605 .9483</v>
      </c>
      <c r="C79" s="5" t="str">
        <f t="shared" si="3"/>
        <v>.6044 .1744 3.4653 .0006 .2605 .9483</v>
      </c>
      <c r="D79" s="5" t="str">
        <f t="shared" si="2"/>
        <v>.1744 3.4653 .0006 .2605 .9483</v>
      </c>
      <c r="E79" s="5" t="str">
        <f t="shared" si="2"/>
        <v>3.4653 .0006 .2605 .9483</v>
      </c>
      <c r="F79" s="5" t="str">
        <f t="shared" si="2"/>
        <v>.0006 .2605 .9483</v>
      </c>
      <c r="G79" s="5" t="str">
        <f t="shared" si="2"/>
        <v>.2605 .9483</v>
      </c>
      <c r="H79" s="5" t="str">
        <f t="shared" si="2"/>
        <v>.9483</v>
      </c>
    </row>
    <row r="80" spans="2:8" x14ac:dyDescent="0.5">
      <c r="B80" s="5" t="str">
        <f t="shared" si="1"/>
        <v>6.2000 .6849 .1919 3.5692 .0004 .3066 1.0632</v>
      </c>
      <c r="C80" s="5" t="str">
        <f t="shared" si="3"/>
        <v>.6849 .1919 3.5692 .0004 .3066 1.0632</v>
      </c>
      <c r="D80" s="5" t="str">
        <f t="shared" si="2"/>
        <v>.1919 3.5692 .0004 .3066 1.0632</v>
      </c>
      <c r="E80" s="5" t="str">
        <f t="shared" si="2"/>
        <v>3.5692 .0004 .3066 1.0632</v>
      </c>
      <c r="F80" s="5" t="str">
        <f t="shared" si="2"/>
        <v>.0004 .3066 1.0632</v>
      </c>
      <c r="G80" s="5" t="str">
        <f t="shared" si="2"/>
        <v>.3066 1.0632</v>
      </c>
      <c r="H80" s="5" t="str">
        <f t="shared" si="2"/>
        <v>1.0632</v>
      </c>
    </row>
    <row r="81" spans="2:8" x14ac:dyDescent="0.5">
      <c r="B81" s="5" t="str">
        <f t="shared" si="1"/>
        <v>6.6000 .7653 .2102 3.6406 .0003 .3509 1.1798</v>
      </c>
      <c r="C81" s="5" t="str">
        <f t="shared" si="3"/>
        <v>.7653 .2102 3.6406 .0003 .3509 1.1798</v>
      </c>
      <c r="D81" s="5" t="str">
        <f t="shared" si="3"/>
        <v>.2102 3.6406 .0003 .3509 1.1798</v>
      </c>
      <c r="E81" s="5" t="str">
        <f t="shared" si="3"/>
        <v>3.6406 .0003 .3509 1.1798</v>
      </c>
      <c r="F81" s="5" t="str">
        <f t="shared" si="3"/>
        <v>.0003 .3509 1.1798</v>
      </c>
      <c r="G81" s="5" t="str">
        <f t="shared" si="3"/>
        <v>.3509 1.1798</v>
      </c>
      <c r="H81" s="5" t="str">
        <f t="shared" si="3"/>
        <v>1.1798</v>
      </c>
    </row>
    <row r="82" spans="2:8" x14ac:dyDescent="0.5">
      <c r="B82" s="5" t="str">
        <f t="shared" si="1"/>
        <v>7.0000 .8458 .2292 3.6897 .0003 .3939 1.2977</v>
      </c>
      <c r="C82" s="5" t="str">
        <f t="shared" ref="C82:H86" si="4">RIGHT(B82, LEN(B82)-FIND(" ",B82))</f>
        <v>.8458 .2292 3.6897 .0003 .3939 1.2977</v>
      </c>
      <c r="D82" s="5" t="str">
        <f t="shared" si="4"/>
        <v>.2292 3.6897 .0003 .3939 1.2977</v>
      </c>
      <c r="E82" s="5" t="str">
        <f t="shared" si="4"/>
        <v>3.6897 .0003 .3939 1.2977</v>
      </c>
      <c r="F82" s="5" t="str">
        <f t="shared" si="4"/>
        <v>.0003 .3939 1.2977</v>
      </c>
      <c r="G82" s="5" t="str">
        <f t="shared" si="4"/>
        <v>.3939 1.2977</v>
      </c>
      <c r="H82" s="5" t="str">
        <f t="shared" si="4"/>
        <v>1.2977</v>
      </c>
    </row>
    <row r="83" spans="2:8" x14ac:dyDescent="0.5">
      <c r="B83" s="5" t="str">
        <f t="shared" si="1"/>
        <v>7.4000 .9263 .2488 3.7237 .0003 .4359 1.4167</v>
      </c>
      <c r="C83" s="5" t="str">
        <f t="shared" si="4"/>
        <v>.9263 .2488 3.7237 .0003 .4359 1.4167</v>
      </c>
      <c r="D83" s="5" t="str">
        <f t="shared" si="4"/>
        <v>.2488 3.7237 .0003 .4359 1.4167</v>
      </c>
      <c r="E83" s="5" t="str">
        <f t="shared" si="4"/>
        <v>3.7237 .0003 .4359 1.4167</v>
      </c>
      <c r="F83" s="5" t="str">
        <f t="shared" si="4"/>
        <v>.0003 .4359 1.4167</v>
      </c>
      <c r="G83" s="5" t="str">
        <f t="shared" si="4"/>
        <v>.4359 1.4167</v>
      </c>
      <c r="H83" s="5" t="str">
        <f t="shared" si="4"/>
        <v>1.4167</v>
      </c>
    </row>
    <row r="84" spans="2:8" x14ac:dyDescent="0.5">
      <c r="B84" s="5" t="str">
        <f t="shared" si="1"/>
        <v>7.8000 1.0068 .2687 3.7471 .0002 .4771 1.5365</v>
      </c>
      <c r="C84" s="5" t="str">
        <f t="shared" si="4"/>
        <v>1.0068 .2687 3.7471 .0002 .4771 1.5365</v>
      </c>
      <c r="D84" s="5" t="str">
        <f t="shared" si="4"/>
        <v>.2687 3.7471 .0002 .4771 1.5365</v>
      </c>
      <c r="E84" s="5" t="str">
        <f t="shared" si="4"/>
        <v>3.7471 .0002 .4771 1.5365</v>
      </c>
      <c r="F84" s="5" t="str">
        <f t="shared" si="4"/>
        <v>.0002 .4771 1.5365</v>
      </c>
      <c r="G84" s="5" t="str">
        <f t="shared" si="4"/>
        <v>.4771 1.5365</v>
      </c>
      <c r="H84" s="5" t="str">
        <f t="shared" si="4"/>
        <v>1.5365</v>
      </c>
    </row>
    <row r="85" spans="2:8" x14ac:dyDescent="0.5">
      <c r="B85" s="5" t="str">
        <f t="shared" si="1"/>
        <v>8.2000 1.0872 .2889 3.7631 .0002 .5176 1.6568</v>
      </c>
      <c r="C85" s="5" t="str">
        <f t="shared" si="4"/>
        <v>1.0872 .2889 3.7631 .0002 .5176 1.6568</v>
      </c>
      <c r="D85" s="5" t="str">
        <f t="shared" si="4"/>
        <v>.2889 3.7631 .0002 .5176 1.6568</v>
      </c>
      <c r="E85" s="5" t="str">
        <f t="shared" si="4"/>
        <v>3.7631 .0002 .5176 1.6568</v>
      </c>
      <c r="F85" s="5" t="str">
        <f t="shared" si="4"/>
        <v>.0002 .5176 1.6568</v>
      </c>
      <c r="G85" s="5" t="str">
        <f t="shared" si="4"/>
        <v>.5176 1.6568</v>
      </c>
      <c r="H85" s="5" t="str">
        <f t="shared" si="4"/>
        <v>1.6568</v>
      </c>
    </row>
    <row r="86" spans="2:8" x14ac:dyDescent="0.5">
      <c r="B86" s="5" t="str">
        <f t="shared" si="1"/>
        <v>8.6000 1.1677 .3094 3.7739 .0002 .5577 1.7777</v>
      </c>
      <c r="C86" s="5" t="str">
        <f t="shared" si="4"/>
        <v>1.1677 .3094 3.7739 .0002 .5577 1.7777</v>
      </c>
      <c r="D86" s="5" t="str">
        <f t="shared" si="4"/>
        <v>.3094 3.7739 .0002 .5577 1.7777</v>
      </c>
      <c r="E86" s="5" t="str">
        <f t="shared" si="4"/>
        <v>3.7739 .0002 .5577 1.7777</v>
      </c>
      <c r="F86" s="5" t="str">
        <f t="shared" si="4"/>
        <v>.0002 .5577 1.7777</v>
      </c>
      <c r="G86" s="5" t="str">
        <f t="shared" si="4"/>
        <v>.5577 1.7777</v>
      </c>
      <c r="H86" s="5" t="str">
        <f t="shared" si="4"/>
        <v>1.7777</v>
      </c>
    </row>
    <row r="87" spans="2:8" x14ac:dyDescent="0.5">
      <c r="B87" s="5" t="str">
        <f t="shared" si="1"/>
        <v>9.0000 1.2482 .3301 3.7810 .0002 .5974 1.8990</v>
      </c>
      <c r="C87" s="5" t="str">
        <f t="shared" ref="C87" si="5">RIGHT(B87, LEN(B87)-FIND(" ",B87))</f>
        <v>1.2482 .3301 3.7810 .0002 .5974 1.8990</v>
      </c>
      <c r="D87" s="5" t="str">
        <f t="shared" ref="D87" si="6">RIGHT(C87, LEN(C87)-FIND(" ",C87))</f>
        <v>.3301 3.7810 .0002 .5974 1.8990</v>
      </c>
      <c r="E87" s="5" t="str">
        <f t="shared" ref="E87" si="7">RIGHT(D87, LEN(D87)-FIND(" ",D87))</f>
        <v>3.7810 .0002 .5974 1.8990</v>
      </c>
      <c r="F87" s="5" t="str">
        <f t="shared" ref="F87" si="8">RIGHT(E87, LEN(E87)-FIND(" ",E87))</f>
        <v>.0002 .5974 1.8990</v>
      </c>
      <c r="G87" s="5" t="str">
        <f t="shared" ref="G87" si="9">RIGHT(F87, LEN(F87)-FIND(" ",F87))</f>
        <v>.5974 1.8990</v>
      </c>
      <c r="H87" s="5" t="str">
        <f t="shared" ref="H87" si="10">RIGHT(G87, LEN(G87)-FIND(" ",G87))</f>
        <v>1.8990</v>
      </c>
    </row>
    <row r="88" spans="2:8" x14ac:dyDescent="0.5">
      <c r="B88" s="5"/>
      <c r="C88" s="5"/>
      <c r="D88" s="5"/>
      <c r="E88" s="5"/>
      <c r="F88" s="5"/>
      <c r="G88" s="5"/>
      <c r="H88" s="5"/>
    </row>
    <row r="89" spans="2:8" x14ac:dyDescent="0.5">
      <c r="B89" s="21" t="s">
        <v>18</v>
      </c>
      <c r="C89" s="5"/>
      <c r="D89" s="5"/>
      <c r="E89" s="5"/>
      <c r="F89" s="5"/>
      <c r="G89" s="19"/>
      <c r="H89" s="19"/>
    </row>
    <row r="90" spans="2:8" s="7" customFormat="1" x14ac:dyDescent="0.5">
      <c r="B90" s="21" t="str">
        <f>LEFT(B64,FIND(" ",B64)-1)</f>
        <v>skeptic</v>
      </c>
      <c r="C90" s="21" t="s">
        <v>7</v>
      </c>
      <c r="D90" s="7" t="s">
        <v>8</v>
      </c>
      <c r="E90" s="7" t="s">
        <v>9</v>
      </c>
      <c r="F90" s="7" t="s">
        <v>10</v>
      </c>
      <c r="G90" s="21" t="s">
        <v>4</v>
      </c>
      <c r="H90" s="21" t="s">
        <v>5</v>
      </c>
    </row>
    <row r="91" spans="2:8" x14ac:dyDescent="0.5">
      <c r="B91" s="5">
        <f t="shared" ref="B91:G106" si="11">ROUND(LEFT(B65,FIND(" ",B65)-1),4)</f>
        <v>1</v>
      </c>
      <c r="C91" s="5">
        <f t="shared" si="11"/>
        <v>-0.36130000000000001</v>
      </c>
      <c r="D91" s="5">
        <f t="shared" si="11"/>
        <v>0.1729</v>
      </c>
      <c r="E91" s="5">
        <f t="shared" si="11"/>
        <v>-2.09</v>
      </c>
      <c r="F91" s="5">
        <f t="shared" si="11"/>
        <v>3.78E-2</v>
      </c>
      <c r="G91" s="5">
        <f t="shared" si="11"/>
        <v>-0.70209999999999995</v>
      </c>
      <c r="H91" s="5">
        <f t="shared" ref="H91:H113" si="12">ROUND(H65,4)</f>
        <v>-2.0500000000000001E-2</v>
      </c>
    </row>
    <row r="92" spans="2:8" x14ac:dyDescent="0.5">
      <c r="B92" s="5">
        <f t="shared" si="11"/>
        <v>1.1713</v>
      </c>
      <c r="C92" s="5">
        <f t="shared" si="11"/>
        <v>-0.32679999999999998</v>
      </c>
      <c r="D92" s="5">
        <f t="shared" si="11"/>
        <v>0.1658</v>
      </c>
      <c r="E92" s="5">
        <f t="shared" si="11"/>
        <v>-1.9715</v>
      </c>
      <c r="F92" s="5">
        <f t="shared" si="11"/>
        <v>0.05</v>
      </c>
      <c r="G92" s="5">
        <f t="shared" si="11"/>
        <v>-0.65359999999999996</v>
      </c>
      <c r="H92" s="5">
        <f t="shared" si="12"/>
        <v>0</v>
      </c>
    </row>
    <row r="93" spans="2:8" x14ac:dyDescent="0.5">
      <c r="B93" s="5">
        <f t="shared" si="11"/>
        <v>1.4</v>
      </c>
      <c r="C93" s="5">
        <f t="shared" si="11"/>
        <v>-0.28079999999999999</v>
      </c>
      <c r="D93" s="5">
        <f t="shared" si="11"/>
        <v>0.15670000000000001</v>
      </c>
      <c r="E93" s="5">
        <f t="shared" si="11"/>
        <v>-1.7921</v>
      </c>
      <c r="F93" s="5">
        <f t="shared" si="11"/>
        <v>7.46E-2</v>
      </c>
      <c r="G93" s="5">
        <f t="shared" si="11"/>
        <v>-0.5897</v>
      </c>
      <c r="H93" s="5">
        <f t="shared" si="12"/>
        <v>2.81E-2</v>
      </c>
    </row>
    <row r="94" spans="2:8" x14ac:dyDescent="0.5">
      <c r="B94" s="5">
        <f t="shared" si="11"/>
        <v>1.8</v>
      </c>
      <c r="C94" s="5">
        <f t="shared" si="11"/>
        <v>-0.20030000000000001</v>
      </c>
      <c r="D94" s="5">
        <f t="shared" si="11"/>
        <v>0.1421</v>
      </c>
      <c r="E94" s="5">
        <f t="shared" si="11"/>
        <v>-1.4097</v>
      </c>
      <c r="F94" s="5">
        <f t="shared" si="11"/>
        <v>0.16009999999999999</v>
      </c>
      <c r="G94" s="5">
        <f t="shared" si="11"/>
        <v>-0.48049999999999998</v>
      </c>
      <c r="H94" s="5">
        <f t="shared" si="12"/>
        <v>7.9799999999999996E-2</v>
      </c>
    </row>
    <row r="95" spans="2:8" x14ac:dyDescent="0.5">
      <c r="B95" s="5">
        <f t="shared" si="11"/>
        <v>2.2000000000000002</v>
      </c>
      <c r="C95" s="5">
        <f t="shared" si="11"/>
        <v>-0.11990000000000001</v>
      </c>
      <c r="D95" s="5">
        <f t="shared" si="11"/>
        <v>0.12970000000000001</v>
      </c>
      <c r="E95" s="5">
        <f t="shared" si="11"/>
        <v>-0.92420000000000002</v>
      </c>
      <c r="F95" s="5">
        <f t="shared" si="11"/>
        <v>0.35649999999999998</v>
      </c>
      <c r="G95" s="5">
        <f t="shared" si="11"/>
        <v>-0.37559999999999999</v>
      </c>
      <c r="H95" s="5">
        <f t="shared" si="12"/>
        <v>0.1358</v>
      </c>
    </row>
    <row r="96" spans="2:8" x14ac:dyDescent="0.5">
      <c r="B96" s="5">
        <f t="shared" si="11"/>
        <v>2.6</v>
      </c>
      <c r="C96" s="5">
        <f t="shared" si="11"/>
        <v>-3.9399999999999998E-2</v>
      </c>
      <c r="D96" s="5">
        <f t="shared" si="11"/>
        <v>0.1201</v>
      </c>
      <c r="E96" s="5">
        <f t="shared" si="11"/>
        <v>-0.32800000000000001</v>
      </c>
      <c r="F96" s="5">
        <f t="shared" si="11"/>
        <v>0.74319999999999997</v>
      </c>
      <c r="G96" s="5">
        <f t="shared" si="11"/>
        <v>-0.2762</v>
      </c>
      <c r="H96" s="5">
        <f t="shared" si="12"/>
        <v>0.19739999999999999</v>
      </c>
    </row>
    <row r="97" spans="2:8" x14ac:dyDescent="0.5">
      <c r="B97" s="5">
        <f t="shared" si="11"/>
        <v>3</v>
      </c>
      <c r="C97" s="5">
        <f t="shared" si="11"/>
        <v>4.1099999999999998E-2</v>
      </c>
      <c r="D97" s="5">
        <f t="shared" si="11"/>
        <v>0.114</v>
      </c>
      <c r="E97" s="5">
        <f t="shared" si="11"/>
        <v>0.36030000000000001</v>
      </c>
      <c r="F97" s="5">
        <f t="shared" si="11"/>
        <v>0.71899999999999997</v>
      </c>
      <c r="G97" s="5">
        <f t="shared" si="11"/>
        <v>-0.1837</v>
      </c>
      <c r="H97" s="5">
        <f t="shared" si="12"/>
        <v>0.26590000000000003</v>
      </c>
    </row>
    <row r="98" spans="2:8" x14ac:dyDescent="0.5">
      <c r="B98" s="5">
        <f t="shared" si="11"/>
        <v>3.4</v>
      </c>
      <c r="C98" s="5">
        <f t="shared" si="11"/>
        <v>0.1216</v>
      </c>
      <c r="D98" s="5">
        <f t="shared" si="11"/>
        <v>0.11210000000000001</v>
      </c>
      <c r="E98" s="5">
        <f t="shared" si="11"/>
        <v>1.0847</v>
      </c>
      <c r="F98" s="5">
        <f t="shared" si="11"/>
        <v>0.27929999999999999</v>
      </c>
      <c r="G98" s="5">
        <f t="shared" si="11"/>
        <v>-9.9400000000000002E-2</v>
      </c>
      <c r="H98" s="5">
        <f t="shared" si="12"/>
        <v>0.34250000000000003</v>
      </c>
    </row>
    <row r="99" spans="2:8" x14ac:dyDescent="0.5">
      <c r="B99" s="5">
        <f t="shared" si="11"/>
        <v>3.8</v>
      </c>
      <c r="C99" s="5">
        <f t="shared" si="11"/>
        <v>0.20200000000000001</v>
      </c>
      <c r="D99" s="5">
        <f t="shared" si="11"/>
        <v>0.1144</v>
      </c>
      <c r="E99" s="5">
        <f t="shared" si="11"/>
        <v>1.7657</v>
      </c>
      <c r="F99" s="5">
        <f t="shared" si="11"/>
        <v>7.8899999999999998E-2</v>
      </c>
      <c r="G99" s="5">
        <f t="shared" si="11"/>
        <v>-2.35E-2</v>
      </c>
      <c r="H99" s="5">
        <f t="shared" si="12"/>
        <v>0.42759999999999998</v>
      </c>
    </row>
    <row r="100" spans="2:8" x14ac:dyDescent="0.5">
      <c r="B100" s="5">
        <f t="shared" si="11"/>
        <v>3.9339</v>
      </c>
      <c r="C100" s="5">
        <f t="shared" si="11"/>
        <v>0.22900000000000001</v>
      </c>
      <c r="D100" s="5">
        <f t="shared" si="11"/>
        <v>0.11609999999999999</v>
      </c>
      <c r="E100" s="5">
        <f t="shared" si="11"/>
        <v>1.9715</v>
      </c>
      <c r="F100" s="5">
        <f t="shared" si="11"/>
        <v>0.05</v>
      </c>
      <c r="G100" s="5">
        <f t="shared" si="11"/>
        <v>0</v>
      </c>
      <c r="H100" s="5">
        <f t="shared" si="12"/>
        <v>0.45789999999999997</v>
      </c>
    </row>
    <row r="101" spans="2:8" x14ac:dyDescent="0.5">
      <c r="B101" s="5">
        <f t="shared" si="11"/>
        <v>4.2</v>
      </c>
      <c r="C101" s="5">
        <f t="shared" si="11"/>
        <v>0.28249999999999997</v>
      </c>
      <c r="D101" s="5">
        <f t="shared" si="11"/>
        <v>0.1208</v>
      </c>
      <c r="E101" s="5">
        <f t="shared" si="11"/>
        <v>2.3378000000000001</v>
      </c>
      <c r="F101" s="5">
        <f t="shared" si="11"/>
        <v>2.0400000000000001E-2</v>
      </c>
      <c r="G101" s="5">
        <f t="shared" si="11"/>
        <v>4.4299999999999999E-2</v>
      </c>
      <c r="H101" s="5">
        <f t="shared" si="12"/>
        <v>0.52070000000000005</v>
      </c>
    </row>
    <row r="102" spans="2:8" x14ac:dyDescent="0.5">
      <c r="B102" s="5">
        <f t="shared" si="11"/>
        <v>4.5999999999999996</v>
      </c>
      <c r="C102" s="5">
        <f t="shared" si="11"/>
        <v>0.36299999999999999</v>
      </c>
      <c r="D102" s="5">
        <f t="shared" si="11"/>
        <v>0.13070000000000001</v>
      </c>
      <c r="E102" s="5">
        <f t="shared" si="11"/>
        <v>2.7765</v>
      </c>
      <c r="F102" s="5">
        <f t="shared" si="11"/>
        <v>6.0000000000000001E-3</v>
      </c>
      <c r="G102" s="5">
        <f t="shared" si="11"/>
        <v>0.1052</v>
      </c>
      <c r="H102" s="5">
        <f t="shared" si="12"/>
        <v>0.62070000000000003</v>
      </c>
    </row>
    <row r="103" spans="2:8" x14ac:dyDescent="0.5">
      <c r="B103" s="5">
        <f t="shared" si="11"/>
        <v>5</v>
      </c>
      <c r="C103" s="5">
        <f t="shared" si="11"/>
        <v>0.44340000000000002</v>
      </c>
      <c r="D103" s="5">
        <f t="shared" si="11"/>
        <v>0.1434</v>
      </c>
      <c r="E103" s="5">
        <f t="shared" si="11"/>
        <v>3.0929000000000002</v>
      </c>
      <c r="F103" s="5">
        <f t="shared" si="11"/>
        <v>2.3E-3</v>
      </c>
      <c r="G103" s="5">
        <f t="shared" si="11"/>
        <v>0.1608</v>
      </c>
      <c r="H103" s="5">
        <f t="shared" si="12"/>
        <v>0.72609999999999997</v>
      </c>
    </row>
    <row r="104" spans="2:8" x14ac:dyDescent="0.5">
      <c r="B104" s="5">
        <f t="shared" si="11"/>
        <v>5.4</v>
      </c>
      <c r="C104" s="5">
        <f t="shared" si="11"/>
        <v>0.52390000000000003</v>
      </c>
      <c r="D104" s="5">
        <f t="shared" si="11"/>
        <v>0.15809999999999999</v>
      </c>
      <c r="E104" s="5">
        <f t="shared" si="11"/>
        <v>3.3136000000000001</v>
      </c>
      <c r="F104" s="5">
        <f t="shared" si="11"/>
        <v>1.1000000000000001E-3</v>
      </c>
      <c r="G104" s="5">
        <f t="shared" si="11"/>
        <v>0.2122</v>
      </c>
      <c r="H104" s="5">
        <f t="shared" si="12"/>
        <v>0.83560000000000001</v>
      </c>
    </row>
    <row r="105" spans="2:8" x14ac:dyDescent="0.5">
      <c r="B105" s="5">
        <f t="shared" si="11"/>
        <v>5.8</v>
      </c>
      <c r="C105" s="5">
        <f t="shared" si="11"/>
        <v>0.60440000000000005</v>
      </c>
      <c r="D105" s="5">
        <f t="shared" si="11"/>
        <v>0.1744</v>
      </c>
      <c r="E105" s="5">
        <f t="shared" si="11"/>
        <v>3.4653</v>
      </c>
      <c r="F105" s="5">
        <f t="shared" si="11"/>
        <v>5.9999999999999995E-4</v>
      </c>
      <c r="G105" s="5">
        <f t="shared" si="11"/>
        <v>0.26050000000000001</v>
      </c>
      <c r="H105" s="5">
        <f t="shared" si="12"/>
        <v>0.94830000000000003</v>
      </c>
    </row>
    <row r="106" spans="2:8" x14ac:dyDescent="0.5">
      <c r="B106" s="5">
        <f t="shared" si="11"/>
        <v>6.2</v>
      </c>
      <c r="C106" s="5">
        <f t="shared" si="11"/>
        <v>0.68489999999999995</v>
      </c>
      <c r="D106" s="5">
        <f t="shared" si="11"/>
        <v>0.19189999999999999</v>
      </c>
      <c r="E106" s="5">
        <f t="shared" si="11"/>
        <v>3.5691999999999999</v>
      </c>
      <c r="F106" s="5">
        <f t="shared" si="11"/>
        <v>4.0000000000000002E-4</v>
      </c>
      <c r="G106" s="5">
        <f t="shared" si="11"/>
        <v>0.30659999999999998</v>
      </c>
      <c r="H106" s="5">
        <f t="shared" si="12"/>
        <v>1.0631999999999999</v>
      </c>
    </row>
    <row r="107" spans="2:8" x14ac:dyDescent="0.5">
      <c r="B107" s="5">
        <f t="shared" ref="B107:G113" si="13">ROUND(LEFT(B81,FIND(" ",B81)-1),4)</f>
        <v>6.6</v>
      </c>
      <c r="C107" s="5">
        <f t="shared" si="13"/>
        <v>0.76529999999999998</v>
      </c>
      <c r="D107" s="5">
        <f t="shared" si="13"/>
        <v>0.2102</v>
      </c>
      <c r="E107" s="5">
        <f t="shared" si="13"/>
        <v>3.6406000000000001</v>
      </c>
      <c r="F107" s="5">
        <f t="shared" si="13"/>
        <v>2.9999999999999997E-4</v>
      </c>
      <c r="G107" s="5">
        <f t="shared" si="13"/>
        <v>0.35089999999999999</v>
      </c>
      <c r="H107" s="5">
        <f t="shared" si="12"/>
        <v>1.1798</v>
      </c>
    </row>
    <row r="108" spans="2:8" x14ac:dyDescent="0.5">
      <c r="B108" s="5">
        <f t="shared" si="13"/>
        <v>7</v>
      </c>
      <c r="C108" s="5">
        <f t="shared" si="13"/>
        <v>0.8458</v>
      </c>
      <c r="D108" s="5">
        <f t="shared" si="13"/>
        <v>0.22919999999999999</v>
      </c>
      <c r="E108" s="5">
        <f t="shared" si="13"/>
        <v>3.6897000000000002</v>
      </c>
      <c r="F108" s="5">
        <f t="shared" si="13"/>
        <v>2.9999999999999997E-4</v>
      </c>
      <c r="G108" s="5">
        <f t="shared" si="13"/>
        <v>0.39389999999999997</v>
      </c>
      <c r="H108" s="5">
        <f t="shared" si="12"/>
        <v>1.2977000000000001</v>
      </c>
    </row>
    <row r="109" spans="2:8" x14ac:dyDescent="0.5">
      <c r="B109" s="5">
        <f t="shared" si="13"/>
        <v>7.4</v>
      </c>
      <c r="C109" s="5">
        <f t="shared" si="13"/>
        <v>0.92630000000000001</v>
      </c>
      <c r="D109" s="5">
        <f t="shared" si="13"/>
        <v>0.24879999999999999</v>
      </c>
      <c r="E109" s="5">
        <f t="shared" si="13"/>
        <v>3.7237</v>
      </c>
      <c r="F109" s="5">
        <f t="shared" si="13"/>
        <v>2.9999999999999997E-4</v>
      </c>
      <c r="G109" s="5">
        <f t="shared" si="13"/>
        <v>0.43590000000000001</v>
      </c>
      <c r="H109" s="5">
        <f t="shared" si="12"/>
        <v>1.4167000000000001</v>
      </c>
    </row>
    <row r="110" spans="2:8" x14ac:dyDescent="0.5">
      <c r="B110" s="5">
        <f t="shared" si="13"/>
        <v>7.8</v>
      </c>
      <c r="C110" s="5">
        <f t="shared" si="13"/>
        <v>1.0067999999999999</v>
      </c>
      <c r="D110" s="5">
        <f t="shared" si="13"/>
        <v>0.26869999999999999</v>
      </c>
      <c r="E110" s="5">
        <f t="shared" si="13"/>
        <v>3.7471000000000001</v>
      </c>
      <c r="F110" s="5">
        <f t="shared" si="13"/>
        <v>2.0000000000000001E-4</v>
      </c>
      <c r="G110" s="5">
        <f t="shared" si="13"/>
        <v>0.47710000000000002</v>
      </c>
      <c r="H110" s="5">
        <f t="shared" si="12"/>
        <v>1.5365</v>
      </c>
    </row>
    <row r="111" spans="2:8" x14ac:dyDescent="0.5">
      <c r="B111" s="5">
        <f t="shared" si="13"/>
        <v>8.1999999999999993</v>
      </c>
      <c r="C111" s="5">
        <f t="shared" si="13"/>
        <v>1.0871999999999999</v>
      </c>
      <c r="D111" s="5">
        <f t="shared" si="13"/>
        <v>0.28889999999999999</v>
      </c>
      <c r="E111" s="5">
        <f t="shared" si="13"/>
        <v>3.7631000000000001</v>
      </c>
      <c r="F111" s="5">
        <f t="shared" si="13"/>
        <v>2.0000000000000001E-4</v>
      </c>
      <c r="G111" s="5">
        <f t="shared" si="13"/>
        <v>0.51759999999999995</v>
      </c>
      <c r="H111" s="5">
        <f t="shared" si="12"/>
        <v>1.6568000000000001</v>
      </c>
    </row>
    <row r="112" spans="2:8" x14ac:dyDescent="0.5">
      <c r="B112" s="5">
        <f t="shared" si="13"/>
        <v>8.6</v>
      </c>
      <c r="C112" s="5">
        <f t="shared" si="13"/>
        <v>1.1677</v>
      </c>
      <c r="D112" s="5">
        <f t="shared" si="13"/>
        <v>0.30940000000000001</v>
      </c>
      <c r="E112" s="5">
        <f t="shared" si="13"/>
        <v>3.7738999999999998</v>
      </c>
      <c r="F112" s="5">
        <f t="shared" si="13"/>
        <v>2.0000000000000001E-4</v>
      </c>
      <c r="G112" s="5">
        <f t="shared" si="13"/>
        <v>0.55769999999999997</v>
      </c>
      <c r="H112" s="5">
        <f t="shared" si="12"/>
        <v>1.7777000000000001</v>
      </c>
    </row>
    <row r="113" spans="2:8" x14ac:dyDescent="0.5">
      <c r="B113" s="5">
        <f t="shared" si="13"/>
        <v>9</v>
      </c>
      <c r="C113" s="5">
        <f t="shared" si="13"/>
        <v>1.2482</v>
      </c>
      <c r="D113" s="5">
        <f t="shared" si="13"/>
        <v>0.3301</v>
      </c>
      <c r="E113" s="5">
        <f t="shared" si="13"/>
        <v>3.7810000000000001</v>
      </c>
      <c r="F113" s="5">
        <f t="shared" si="13"/>
        <v>2.0000000000000001E-4</v>
      </c>
      <c r="G113" s="5">
        <f t="shared" si="13"/>
        <v>0.59740000000000004</v>
      </c>
      <c r="H113" s="5">
        <f t="shared" si="12"/>
        <v>1.899</v>
      </c>
    </row>
    <row r="114" spans="2:8" x14ac:dyDescent="0.5">
      <c r="B114" s="5"/>
      <c r="C114" s="5"/>
      <c r="D114" s="5"/>
      <c r="E114" s="5"/>
      <c r="F114" s="5"/>
      <c r="G114" s="5"/>
      <c r="H114" s="5"/>
    </row>
    <row r="115" spans="2:8" x14ac:dyDescent="0.5">
      <c r="B115" s="5"/>
      <c r="C115" s="5"/>
      <c r="D115" s="5"/>
      <c r="E115" s="5"/>
      <c r="F115" s="5"/>
      <c r="G115" s="19"/>
      <c r="H115" s="19"/>
    </row>
    <row r="116" spans="2:8" x14ac:dyDescent="0.5">
      <c r="B116" s="5"/>
      <c r="C116" s="5"/>
      <c r="D116" s="5"/>
      <c r="E116" s="5"/>
      <c r="F116" s="5"/>
      <c r="G116" s="19"/>
      <c r="H116" s="19"/>
    </row>
    <row r="117" spans="2:8" x14ac:dyDescent="0.5">
      <c r="B117" s="5"/>
      <c r="C117" s="5"/>
      <c r="D117" s="5"/>
      <c r="E117" s="5"/>
      <c r="F117" s="5"/>
      <c r="G117" s="19"/>
      <c r="H117" s="19"/>
    </row>
    <row r="118" spans="2:8" x14ac:dyDescent="0.5">
      <c r="B118" s="5"/>
      <c r="C118" s="5"/>
      <c r="D118" s="5"/>
      <c r="E118" s="5"/>
      <c r="F118" s="5"/>
      <c r="G118" s="19"/>
      <c r="H118" s="19"/>
    </row>
    <row r="119" spans="2:8" x14ac:dyDescent="0.5">
      <c r="B119" s="5"/>
      <c r="C119" s="5"/>
      <c r="D119" s="5"/>
      <c r="E119" s="5"/>
      <c r="F119" s="5"/>
      <c r="G119" s="19"/>
      <c r="H119" s="19"/>
    </row>
    <row r="120" spans="2:8" x14ac:dyDescent="0.5">
      <c r="B120" s="5"/>
      <c r="C120" s="5"/>
      <c r="D120" s="5"/>
      <c r="E120" s="5"/>
      <c r="F120" s="5"/>
      <c r="G120" s="19"/>
      <c r="H120" s="19"/>
    </row>
    <row r="121" spans="2:8" x14ac:dyDescent="0.5">
      <c r="B121" s="5"/>
      <c r="C121" s="5"/>
      <c r="D121" s="5"/>
      <c r="E121" s="5"/>
      <c r="F121" s="5"/>
      <c r="G121" s="19"/>
      <c r="H121" s="19"/>
    </row>
    <row r="122" spans="2:8" x14ac:dyDescent="0.5">
      <c r="B122" s="5"/>
      <c r="C122" s="5"/>
      <c r="D122" s="5"/>
      <c r="E122" s="5"/>
      <c r="F122" s="5"/>
      <c r="G122" s="19"/>
      <c r="H122" s="19"/>
    </row>
    <row r="123" spans="2:8" x14ac:dyDescent="0.5">
      <c r="B123" s="5"/>
      <c r="C123" s="5"/>
      <c r="D123" s="5"/>
      <c r="E123" s="5"/>
      <c r="F123" s="5"/>
      <c r="G123" s="19"/>
      <c r="H123" s="19"/>
    </row>
    <row r="124" spans="2:8" x14ac:dyDescent="0.5">
      <c r="B124" s="19"/>
      <c r="C124" s="19"/>
      <c r="D124" s="19"/>
      <c r="E124" s="19"/>
      <c r="F124" s="19"/>
      <c r="G124" s="19"/>
      <c r="H124" s="19"/>
    </row>
    <row r="125" spans="2:8" x14ac:dyDescent="0.5">
      <c r="B125" s="19"/>
      <c r="C125" s="19"/>
      <c r="D125" s="19"/>
      <c r="E125" s="19"/>
      <c r="F125" s="19"/>
      <c r="G125" s="19"/>
      <c r="H125" s="19"/>
    </row>
    <row r="126" spans="2:8" x14ac:dyDescent="0.5">
      <c r="B126" s="19"/>
      <c r="C126" s="19"/>
      <c r="D126" s="19"/>
      <c r="E126" s="19"/>
      <c r="F126" s="19"/>
      <c r="G126" s="19"/>
      <c r="H126" s="19"/>
    </row>
    <row r="127" spans="2:8" x14ac:dyDescent="0.5">
      <c r="B127" s="19"/>
      <c r="C127" s="19"/>
      <c r="D127" s="19"/>
      <c r="E127" s="19"/>
      <c r="F127" s="19"/>
      <c r="G127" s="19"/>
      <c r="H127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5108-8F1E-4574-974B-201A4D38113E}">
  <dimension ref="B1:H62"/>
  <sheetViews>
    <sheetView tabSelected="1" topLeftCell="A7" workbookViewId="0">
      <selection activeCell="B23" sqref="B23"/>
    </sheetView>
  </sheetViews>
  <sheetFormatPr defaultRowHeight="15.75" x14ac:dyDescent="0.5"/>
  <cols>
    <col min="1" max="1" width="2.6875" style="6" customWidth="1"/>
    <col min="2" max="2" width="9.875" style="6" customWidth="1"/>
    <col min="3" max="5" width="9" style="6"/>
    <col min="6" max="6" width="17.125" style="6" bestFit="1" customWidth="1"/>
    <col min="7" max="9" width="9" style="6"/>
    <col min="10" max="10" width="44.875" style="6" customWidth="1"/>
    <col min="11" max="16384" width="9" style="6"/>
  </cols>
  <sheetData>
    <row r="1" spans="2:8" ht="18" x14ac:dyDescent="0.55000000000000004">
      <c r="B1" s="23" t="str">
        <f>"Conditional indirect effect of " &amp;C7 &amp;" on " &amp;C8 &amp;" at values of the moderator "&amp;C9 &amp;" through " &amp;C10</f>
        <v>Conditional indirect effect of Disaster Cause Framing on Willingness to Donate at values of the moderator Climate Change Skepticism through Strength of Justification for Withholding Aid</v>
      </c>
      <c r="H1" s="5"/>
    </row>
    <row r="2" spans="2:8" ht="18.399999999999999" thickBot="1" x14ac:dyDescent="0.6">
      <c r="B2" s="23"/>
      <c r="H2" s="5"/>
    </row>
    <row r="3" spans="2:8" x14ac:dyDescent="0.5">
      <c r="B3" s="8" t="s">
        <v>19</v>
      </c>
      <c r="C3" s="17"/>
      <c r="D3" s="17"/>
      <c r="E3" s="17"/>
      <c r="F3" s="17"/>
      <c r="G3" s="18"/>
      <c r="H3" s="5"/>
    </row>
    <row r="4" spans="2:8" ht="82.5" customHeight="1" thickBot="1" x14ac:dyDescent="0.55000000000000004">
      <c r="B4" s="34" t="s">
        <v>63</v>
      </c>
      <c r="C4" s="35"/>
      <c r="D4" s="35"/>
      <c r="E4" s="35"/>
      <c r="F4" s="35"/>
      <c r="G4" s="36"/>
      <c r="H4" s="5"/>
    </row>
    <row r="5" spans="2:8" ht="18" x14ac:dyDescent="0.55000000000000004">
      <c r="B5" s="23"/>
      <c r="H5" s="5"/>
    </row>
    <row r="6" spans="2:8" x14ac:dyDescent="0.5">
      <c r="B6" s="7" t="s">
        <v>24</v>
      </c>
      <c r="H6" s="5"/>
    </row>
    <row r="7" spans="2:8" x14ac:dyDescent="0.5">
      <c r="B7" s="7" t="s">
        <v>0</v>
      </c>
      <c r="C7" s="4" t="s">
        <v>34</v>
      </c>
      <c r="D7" s="4"/>
      <c r="E7" s="4"/>
      <c r="H7" s="5"/>
    </row>
    <row r="8" spans="2:8" x14ac:dyDescent="0.5">
      <c r="B8" s="7" t="s">
        <v>1</v>
      </c>
      <c r="C8" s="22" t="s">
        <v>37</v>
      </c>
      <c r="D8" s="4"/>
      <c r="E8" s="4"/>
      <c r="H8" s="5"/>
    </row>
    <row r="9" spans="2:8" x14ac:dyDescent="0.5">
      <c r="B9" s="7" t="s">
        <v>3</v>
      </c>
      <c r="C9" s="22" t="s">
        <v>35</v>
      </c>
      <c r="D9" s="4"/>
      <c r="E9" s="4"/>
      <c r="H9" s="5"/>
    </row>
    <row r="10" spans="2:8" x14ac:dyDescent="0.5">
      <c r="B10" s="7" t="s">
        <v>2</v>
      </c>
      <c r="C10" s="22" t="s">
        <v>36</v>
      </c>
      <c r="D10" s="4"/>
      <c r="E10" s="4"/>
      <c r="H10" s="5"/>
    </row>
    <row r="11" spans="2:8" ht="18" x14ac:dyDescent="0.55000000000000004">
      <c r="B11" s="23"/>
      <c r="H11" s="5"/>
    </row>
    <row r="12" spans="2:8" x14ac:dyDescent="0.5">
      <c r="B12" s="7" t="s">
        <v>25</v>
      </c>
      <c r="H12" s="5"/>
    </row>
    <row r="13" spans="2:8" x14ac:dyDescent="0.5">
      <c r="B13" s="24" t="s">
        <v>72</v>
      </c>
      <c r="C13" s="25"/>
      <c r="D13" s="25"/>
      <c r="E13" s="25"/>
      <c r="F13" s="25"/>
      <c r="H13" s="5"/>
    </row>
    <row r="14" spans="2:8" x14ac:dyDescent="0.5">
      <c r="B14" s="4" t="s">
        <v>73</v>
      </c>
      <c r="C14" s="3"/>
      <c r="D14" s="3"/>
      <c r="E14" s="3"/>
      <c r="F14" s="3"/>
      <c r="H14" s="5"/>
    </row>
    <row r="15" spans="2:8" x14ac:dyDescent="0.5">
      <c r="B15" s="4" t="s">
        <v>74</v>
      </c>
      <c r="C15" s="3"/>
      <c r="D15" s="3"/>
      <c r="E15" s="3"/>
      <c r="F15" s="3"/>
      <c r="H15" s="5"/>
    </row>
    <row r="16" spans="2:8" x14ac:dyDescent="0.5">
      <c r="B16" s="4" t="s">
        <v>75</v>
      </c>
      <c r="C16" s="3"/>
      <c r="D16" s="3"/>
      <c r="E16" s="3"/>
      <c r="F16" s="3"/>
      <c r="H16" s="5"/>
    </row>
    <row r="17" spans="2:8" x14ac:dyDescent="0.5">
      <c r="B17" s="19"/>
      <c r="C17" s="19"/>
      <c r="D17" s="19"/>
      <c r="E17" s="19"/>
      <c r="F17" s="19"/>
      <c r="G17" s="19"/>
      <c r="H17" s="19"/>
    </row>
    <row r="18" spans="2:8" x14ac:dyDescent="0.5">
      <c r="B18" s="20" t="s">
        <v>16</v>
      </c>
      <c r="C18" s="19"/>
      <c r="D18" s="19"/>
      <c r="E18" s="19"/>
      <c r="F18" s="19"/>
      <c r="G18" s="19"/>
      <c r="H18" s="19"/>
    </row>
    <row r="19" spans="2:8" x14ac:dyDescent="0.5">
      <c r="B19" s="21" t="str">
        <f>TRIM(SUBSTITUTE(B13,CHAR(202)," "))</f>
        <v>skeptic Effect BootSE BootLLCI BootULCI</v>
      </c>
      <c r="C19" s="5"/>
      <c r="D19" s="5"/>
      <c r="E19" s="5"/>
      <c r="F19" s="5"/>
      <c r="G19" s="19"/>
      <c r="H19" s="19"/>
    </row>
    <row r="20" spans="2:8" x14ac:dyDescent="0.5">
      <c r="B20" s="5" t="str">
        <f t="shared" ref="B20:B22" si="0">TRIM(SUBSTITUTE(B14,CHAR(202)," "))</f>
        <v>1.5920 .2309 .1456 -.0512 .5234</v>
      </c>
      <c r="C20" s="5"/>
      <c r="D20" s="5"/>
      <c r="E20" s="5"/>
      <c r="F20" s="5"/>
      <c r="G20" s="19"/>
      <c r="H20" s="19"/>
    </row>
    <row r="21" spans="2:8" x14ac:dyDescent="0.5">
      <c r="B21" s="5" t="str">
        <f t="shared" si="0"/>
        <v>2.8000 -.0008 .1093 -.2105 .2215</v>
      </c>
      <c r="C21" s="5"/>
      <c r="D21" s="5"/>
      <c r="E21" s="5"/>
      <c r="F21" s="5"/>
      <c r="G21" s="19"/>
      <c r="H21" s="19"/>
    </row>
    <row r="22" spans="2:8" x14ac:dyDescent="0.5">
      <c r="B22" s="5" t="str">
        <f t="shared" si="0"/>
        <v>5.2000 -.4611 .1611 -.7708 -.1402</v>
      </c>
      <c r="C22" s="5"/>
      <c r="D22" s="5"/>
      <c r="E22" s="5"/>
      <c r="F22" s="5"/>
      <c r="G22" s="19"/>
      <c r="H22" s="19"/>
    </row>
    <row r="23" spans="2:8" x14ac:dyDescent="0.5">
      <c r="B23" s="5"/>
      <c r="C23" s="5"/>
      <c r="D23" s="5"/>
      <c r="E23" s="5"/>
      <c r="F23" s="5"/>
      <c r="G23" s="19"/>
      <c r="H23" s="19"/>
    </row>
    <row r="24" spans="2:8" x14ac:dyDescent="0.5">
      <c r="B24" s="5"/>
      <c r="C24" s="5"/>
      <c r="D24" s="5"/>
      <c r="E24" s="5"/>
      <c r="F24" s="5"/>
      <c r="G24" s="19"/>
      <c r="H24" s="19"/>
    </row>
    <row r="25" spans="2:8" x14ac:dyDescent="0.5">
      <c r="B25" s="5"/>
      <c r="C25" s="5"/>
      <c r="D25" s="5"/>
      <c r="E25" s="5"/>
      <c r="F25" s="5"/>
      <c r="G25" s="19"/>
      <c r="H25" s="19"/>
    </row>
    <row r="26" spans="2:8" x14ac:dyDescent="0.5">
      <c r="B26" s="20" t="s">
        <v>17</v>
      </c>
      <c r="C26" s="5"/>
      <c r="D26" s="5"/>
      <c r="E26" s="5"/>
      <c r="F26" s="5"/>
      <c r="G26" s="19"/>
      <c r="H26" s="19"/>
    </row>
    <row r="27" spans="2:8" x14ac:dyDescent="0.5">
      <c r="B27" s="21" t="str">
        <f>TRIM(B19)</f>
        <v>skeptic Effect BootSE BootLLCI BootULCI</v>
      </c>
      <c r="C27" s="5"/>
      <c r="D27" s="5"/>
      <c r="E27" s="5"/>
      <c r="F27" s="5"/>
      <c r="G27" s="19"/>
      <c r="H27" s="19"/>
    </row>
    <row r="28" spans="2:8" x14ac:dyDescent="0.5">
      <c r="B28" s="5" t="str">
        <f>TRIM(B20)</f>
        <v>1.5920 .2309 .1456 -.0512 .5234</v>
      </c>
      <c r="C28" s="5" t="str">
        <f t="shared" ref="C28:F30" si="1">RIGHT(B28, LEN(B28)-FIND(" ",B28))</f>
        <v>.2309 .1456 -.0512 .5234</v>
      </c>
      <c r="D28" s="5" t="str">
        <f t="shared" si="1"/>
        <v>.1456 -.0512 .5234</v>
      </c>
      <c r="E28" s="5" t="str">
        <f t="shared" si="1"/>
        <v>-.0512 .5234</v>
      </c>
      <c r="F28" s="5" t="str">
        <f t="shared" si="1"/>
        <v>.5234</v>
      </c>
      <c r="G28" s="5"/>
      <c r="H28" s="19"/>
    </row>
    <row r="29" spans="2:8" x14ac:dyDescent="0.5">
      <c r="B29" s="5" t="str">
        <f>TRIM(B21)</f>
        <v>2.8000 -.0008 .1093 -.2105 .2215</v>
      </c>
      <c r="C29" s="5" t="str">
        <f t="shared" si="1"/>
        <v>-.0008 .1093 -.2105 .2215</v>
      </c>
      <c r="D29" s="5" t="str">
        <f t="shared" si="1"/>
        <v>.1093 -.2105 .2215</v>
      </c>
      <c r="E29" s="5" t="str">
        <f t="shared" si="1"/>
        <v>-.2105 .2215</v>
      </c>
      <c r="F29" s="5" t="str">
        <f t="shared" si="1"/>
        <v>.2215</v>
      </c>
      <c r="G29" s="5"/>
      <c r="H29" s="19"/>
    </row>
    <row r="30" spans="2:8" x14ac:dyDescent="0.5">
      <c r="B30" s="5" t="str">
        <f>TRIM(B22)</f>
        <v>5.2000 -.4611 .1611 -.7708 -.1402</v>
      </c>
      <c r="C30" s="5" t="str">
        <f t="shared" si="1"/>
        <v>-.4611 .1611 -.7708 -.1402</v>
      </c>
      <c r="D30" s="5" t="str">
        <f t="shared" si="1"/>
        <v>.1611 -.7708 -.1402</v>
      </c>
      <c r="E30" s="5" t="str">
        <f t="shared" si="1"/>
        <v>-.7708 -.1402</v>
      </c>
      <c r="F30" s="5" t="str">
        <f t="shared" si="1"/>
        <v>-.1402</v>
      </c>
      <c r="G30" s="5"/>
      <c r="H30" s="19"/>
    </row>
    <row r="31" spans="2:8" x14ac:dyDescent="0.5">
      <c r="B31" s="5"/>
      <c r="C31" s="5"/>
      <c r="D31" s="5"/>
      <c r="E31" s="5"/>
      <c r="F31" s="5"/>
      <c r="G31" s="5"/>
      <c r="H31" s="19"/>
    </row>
    <row r="32" spans="2:8" x14ac:dyDescent="0.5">
      <c r="B32" s="5"/>
      <c r="C32" s="5"/>
      <c r="D32" s="5"/>
      <c r="E32" s="5"/>
      <c r="F32" s="5"/>
      <c r="G32" s="5"/>
      <c r="H32" s="19"/>
    </row>
    <row r="33" spans="2:8" x14ac:dyDescent="0.5">
      <c r="B33" s="5"/>
      <c r="C33" s="5"/>
      <c r="D33" s="5"/>
      <c r="E33" s="5"/>
      <c r="F33" s="5"/>
      <c r="G33" s="19"/>
      <c r="H33" s="19"/>
    </row>
    <row r="34" spans="2:8" x14ac:dyDescent="0.5">
      <c r="B34" s="20" t="s">
        <v>18</v>
      </c>
      <c r="C34" s="5"/>
      <c r="D34" s="5"/>
      <c r="E34" s="5"/>
      <c r="F34" s="5"/>
      <c r="G34" s="19"/>
      <c r="H34" s="19"/>
    </row>
    <row r="35" spans="2:8" x14ac:dyDescent="0.5">
      <c r="B35" s="21" t="str">
        <f>LEFT(B27,FIND(" ",B27)-1)</f>
        <v>skeptic</v>
      </c>
      <c r="C35" s="21" t="s">
        <v>6</v>
      </c>
      <c r="D35" s="7"/>
      <c r="E35" s="21" t="s">
        <v>4</v>
      </c>
      <c r="F35" s="21" t="s">
        <v>5</v>
      </c>
      <c r="G35" s="19"/>
      <c r="H35" s="19"/>
    </row>
    <row r="36" spans="2:8" x14ac:dyDescent="0.5">
      <c r="B36" s="5">
        <f>ROUND(LEFT(B28,FIND(" ",C28)-1),4)</f>
        <v>1.5920000000000001</v>
      </c>
      <c r="C36" s="5">
        <f t="shared" ref="C36:E38" si="2">ROUND(LEFT(C28,FIND(" ",C28)-1),4)</f>
        <v>0.23089999999999999</v>
      </c>
      <c r="D36" s="5">
        <f t="shared" si="2"/>
        <v>0.14560000000000001</v>
      </c>
      <c r="E36" s="5">
        <f>ROUND(LEFT(E28,FIND(" ",E28)-1),4)</f>
        <v>-5.1200000000000002E-2</v>
      </c>
      <c r="F36" s="5">
        <f>ROUND(F28,4)</f>
        <v>0.52339999999999998</v>
      </c>
      <c r="G36" s="19"/>
      <c r="H36" s="19"/>
    </row>
    <row r="37" spans="2:8" x14ac:dyDescent="0.5">
      <c r="B37" s="5">
        <f>ROUND(LEFT(B29,FIND(" ",C29)-1),4)</f>
        <v>2.8</v>
      </c>
      <c r="C37" s="5">
        <f t="shared" si="2"/>
        <v>-8.0000000000000004E-4</v>
      </c>
      <c r="D37" s="5">
        <f t="shared" si="2"/>
        <v>0.10929999999999999</v>
      </c>
      <c r="E37" s="5">
        <f t="shared" si="2"/>
        <v>-0.21049999999999999</v>
      </c>
      <c r="F37" s="5">
        <f t="shared" ref="F37:F38" si="3">ROUND(F29,4)</f>
        <v>0.2215</v>
      </c>
      <c r="G37" s="19"/>
      <c r="H37" s="19"/>
    </row>
    <row r="38" spans="2:8" x14ac:dyDescent="0.5">
      <c r="B38" s="5">
        <f>ROUND(LEFT(B30,FIND(" ",C30)-1),4)</f>
        <v>5.2</v>
      </c>
      <c r="C38" s="5">
        <f t="shared" si="2"/>
        <v>-0.46110000000000001</v>
      </c>
      <c r="D38" s="5">
        <f t="shared" si="2"/>
        <v>0.16109999999999999</v>
      </c>
      <c r="E38" s="5">
        <f t="shared" si="2"/>
        <v>-0.77080000000000004</v>
      </c>
      <c r="F38" s="5">
        <f t="shared" si="3"/>
        <v>-0.14019999999999999</v>
      </c>
      <c r="G38" s="19"/>
      <c r="H38" s="19"/>
    </row>
    <row r="39" spans="2:8" x14ac:dyDescent="0.5">
      <c r="B39" s="5"/>
      <c r="C39" s="5"/>
      <c r="D39" s="5"/>
      <c r="E39" s="5"/>
      <c r="F39" s="5"/>
      <c r="G39" s="19"/>
      <c r="H39" s="19"/>
    </row>
    <row r="40" spans="2:8" x14ac:dyDescent="0.5">
      <c r="B40" s="5"/>
      <c r="C40" s="5"/>
      <c r="D40" s="5"/>
      <c r="E40" s="5"/>
      <c r="F40" s="5"/>
      <c r="G40" s="19"/>
      <c r="H40" s="19"/>
    </row>
    <row r="41" spans="2:8" x14ac:dyDescent="0.5">
      <c r="B41" s="5"/>
      <c r="C41" s="5"/>
      <c r="D41" s="5"/>
      <c r="E41" s="5"/>
      <c r="F41" s="5"/>
      <c r="G41" s="19"/>
      <c r="H41" s="19"/>
    </row>
    <row r="42" spans="2:8" x14ac:dyDescent="0.5">
      <c r="B42" s="5"/>
      <c r="C42" s="5"/>
      <c r="D42" s="5"/>
      <c r="E42" s="5"/>
      <c r="F42" s="5"/>
      <c r="G42" s="19"/>
      <c r="H42" s="19"/>
    </row>
    <row r="43" spans="2:8" x14ac:dyDescent="0.5">
      <c r="B43" s="5"/>
      <c r="C43" s="5"/>
      <c r="D43" s="5"/>
      <c r="E43" s="5"/>
      <c r="F43" s="5"/>
      <c r="G43" s="19"/>
      <c r="H43" s="19"/>
    </row>
    <row r="44" spans="2:8" x14ac:dyDescent="0.5">
      <c r="C44" s="5"/>
      <c r="D44" s="5"/>
      <c r="E44" s="26"/>
      <c r="F44" s="27"/>
      <c r="G44" s="19"/>
      <c r="H44" s="19"/>
    </row>
    <row r="45" spans="2:8" x14ac:dyDescent="0.5">
      <c r="D45" s="5"/>
      <c r="E45" s="5"/>
      <c r="F45" s="5"/>
      <c r="G45" s="19"/>
      <c r="H45" s="19"/>
    </row>
    <row r="46" spans="2:8" x14ac:dyDescent="0.5">
      <c r="D46" s="5"/>
      <c r="F46" s="5"/>
      <c r="G46" s="19"/>
      <c r="H46" s="19"/>
    </row>
    <row r="47" spans="2:8" x14ac:dyDescent="0.5">
      <c r="C47" s="26"/>
      <c r="D47" s="26"/>
      <c r="E47" s="26"/>
      <c r="F47" s="26"/>
      <c r="G47" s="26"/>
      <c r="H47" s="19"/>
    </row>
    <row r="48" spans="2:8" x14ac:dyDescent="0.5">
      <c r="C48" s="5"/>
      <c r="D48" s="5"/>
      <c r="E48" s="5"/>
      <c r="F48" s="5"/>
      <c r="G48" s="19"/>
      <c r="H48" s="19"/>
    </row>
    <row r="49" spans="2:8" x14ac:dyDescent="0.5">
      <c r="C49" s="21"/>
      <c r="D49" s="21"/>
      <c r="E49" s="21"/>
      <c r="F49" s="21"/>
      <c r="G49" s="19"/>
      <c r="H49" s="19"/>
    </row>
    <row r="50" spans="2:8" x14ac:dyDescent="0.5">
      <c r="B50" s="5"/>
      <c r="C50" s="28"/>
      <c r="D50" s="5"/>
      <c r="E50" s="5"/>
      <c r="F50" s="5"/>
      <c r="G50" s="19"/>
      <c r="H50" s="19"/>
    </row>
    <row r="51" spans="2:8" x14ac:dyDescent="0.5">
      <c r="B51" s="5"/>
      <c r="C51" s="5"/>
      <c r="D51" s="5"/>
      <c r="E51" s="5"/>
      <c r="F51" s="5"/>
      <c r="G51" s="19"/>
      <c r="H51" s="19"/>
    </row>
    <row r="52" spans="2:8" x14ac:dyDescent="0.5">
      <c r="B52" s="5"/>
      <c r="C52" s="5"/>
      <c r="D52" s="5"/>
      <c r="E52" s="5"/>
      <c r="F52" s="5"/>
      <c r="G52" s="19"/>
      <c r="H52" s="19"/>
    </row>
    <row r="53" spans="2:8" x14ac:dyDescent="0.5">
      <c r="B53" s="5"/>
      <c r="C53" s="5"/>
      <c r="D53" s="5"/>
      <c r="E53" s="5"/>
      <c r="F53" s="5"/>
      <c r="G53" s="19"/>
      <c r="H53" s="19"/>
    </row>
    <row r="54" spans="2:8" x14ac:dyDescent="0.5">
      <c r="B54" s="5"/>
      <c r="C54" s="5"/>
      <c r="D54" s="5"/>
      <c r="E54" s="5"/>
      <c r="F54" s="5"/>
      <c r="G54" s="19"/>
      <c r="H54" s="19"/>
    </row>
    <row r="55" spans="2:8" x14ac:dyDescent="0.5">
      <c r="B55" s="5"/>
      <c r="C55" s="5"/>
      <c r="D55" s="5"/>
      <c r="E55" s="5"/>
      <c r="F55" s="5"/>
      <c r="G55" s="19"/>
      <c r="H55" s="19"/>
    </row>
    <row r="56" spans="2:8" x14ac:dyDescent="0.5">
      <c r="B56" s="5"/>
      <c r="C56" s="5"/>
      <c r="D56" s="5"/>
      <c r="E56" s="5"/>
      <c r="F56" s="5"/>
      <c r="G56" s="19"/>
      <c r="H56" s="19"/>
    </row>
    <row r="57" spans="2:8" x14ac:dyDescent="0.5">
      <c r="B57" s="5"/>
      <c r="C57" s="5"/>
      <c r="D57" s="5"/>
      <c r="E57" s="5"/>
      <c r="F57" s="5"/>
      <c r="G57" s="19"/>
      <c r="H57" s="19"/>
    </row>
    <row r="58" spans="2:8" x14ac:dyDescent="0.5">
      <c r="B58" s="5"/>
      <c r="C58" s="5"/>
      <c r="D58" s="5"/>
      <c r="E58" s="5"/>
      <c r="F58" s="5"/>
      <c r="G58" s="19"/>
      <c r="H58" s="19"/>
    </row>
    <row r="59" spans="2:8" x14ac:dyDescent="0.5">
      <c r="B59" s="19"/>
      <c r="C59" s="19"/>
      <c r="D59" s="19"/>
      <c r="E59" s="19"/>
      <c r="F59" s="19"/>
      <c r="G59" s="19"/>
      <c r="H59" s="19"/>
    </row>
    <row r="60" spans="2:8" x14ac:dyDescent="0.5">
      <c r="B60" s="19"/>
      <c r="C60" s="19"/>
      <c r="D60" s="19"/>
      <c r="E60" s="19"/>
      <c r="F60" s="19"/>
      <c r="G60" s="19"/>
      <c r="H60" s="19"/>
    </row>
    <row r="61" spans="2:8" x14ac:dyDescent="0.5">
      <c r="B61" s="19"/>
      <c r="C61" s="19"/>
      <c r="D61" s="19"/>
      <c r="E61" s="19"/>
      <c r="F61" s="19"/>
      <c r="G61" s="19"/>
      <c r="H61" s="19"/>
    </row>
    <row r="62" spans="2:8" x14ac:dyDescent="0.5">
      <c r="B62" s="19"/>
      <c r="C62" s="19"/>
      <c r="D62" s="19"/>
      <c r="E62" s="19"/>
      <c r="F62" s="19"/>
      <c r="G62" s="19"/>
      <c r="H62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4" sqref="A4"/>
    </sheetView>
  </sheetViews>
  <sheetFormatPr defaultRowHeight="15.75" x14ac:dyDescent="0.5"/>
  <sheetData>
    <row r="1" spans="1:1" x14ac:dyDescent="0.5">
      <c r="A1" s="1" t="s">
        <v>26</v>
      </c>
    </row>
    <row r="2" spans="1:1" x14ac:dyDescent="0.5">
      <c r="A2" t="s">
        <v>29</v>
      </c>
    </row>
    <row r="3" spans="1:1" x14ac:dyDescent="0.5">
      <c r="A3" s="31" t="s">
        <v>27</v>
      </c>
    </row>
    <row r="4" spans="1:1" x14ac:dyDescent="0.5">
      <c r="A4" s="31" t="s">
        <v>28</v>
      </c>
    </row>
    <row r="5" spans="1:1" x14ac:dyDescent="0.5">
      <c r="A5" s="32" t="s">
        <v>30</v>
      </c>
    </row>
    <row r="6" spans="1:1" x14ac:dyDescent="0.5">
      <c r="A6" s="3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Model7</vt:lpstr>
      <vt:lpstr>ModerationEffect (1)</vt:lpstr>
      <vt:lpstr>ModerationEffect (2)</vt:lpstr>
      <vt:lpstr>ConditionalEffect</vt:lpstr>
      <vt:lpstr>ModeratedMediationIndirect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2019-04-12T06:51:53Z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